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user\OneDrive\Desktop\Master Seminar A\UNIBEN 2015\TETFund\Data\"/>
    </mc:Choice>
  </mc:AlternateContent>
  <xr:revisionPtr revIDLastSave="0" documentId="13_ncr:1_{38D439CA-B939-408C-8CE6-51E66A1D7C8A}" xr6:coauthVersionLast="47" xr6:coauthVersionMax="47" xr10:uidLastSave="{00000000-0000-0000-0000-000000000000}"/>
  <bookViews>
    <workbookView xWindow="-108" yWindow="-108" windowWidth="23256" windowHeight="12456" xr2:uid="{00000000-000D-0000-FFFF-FFFF00000000}"/>
  </bookViews>
  <sheets>
    <sheet name="Attack Data" sheetId="1" r:id="rId1"/>
    <sheet name="Analysis" sheetId="3"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2554" i="1" l="1"/>
  <c r="U2554" i="1"/>
  <c r="Y57" i="3"/>
  <c r="Y56" i="3"/>
  <c r="Y55" i="3"/>
  <c r="W57" i="3"/>
  <c r="W56" i="3"/>
  <c r="W55" i="3"/>
  <c r="P69" i="3"/>
  <c r="R69" i="3"/>
  <c r="R66" i="3"/>
  <c r="R65" i="3"/>
  <c r="R63" i="3"/>
  <c r="R61" i="3"/>
  <c r="R60" i="3"/>
  <c r="R58" i="3"/>
  <c r="P66" i="3"/>
  <c r="P65" i="3"/>
  <c r="P63" i="3"/>
  <c r="P61" i="3"/>
  <c r="P60" i="3"/>
  <c r="P58" i="3"/>
  <c r="U46" i="3"/>
  <c r="W46" i="3"/>
  <c r="R51" i="3"/>
  <c r="R50" i="3"/>
  <c r="R48" i="3"/>
  <c r="R46" i="3"/>
  <c r="R45" i="3"/>
  <c r="R43" i="3"/>
  <c r="Q44" i="3"/>
  <c r="Q45" i="3"/>
  <c r="Q46" i="3"/>
  <c r="Q47" i="3"/>
  <c r="Q48" i="3"/>
  <c r="Q49" i="3"/>
  <c r="Q50" i="3"/>
  <c r="Q51" i="3"/>
  <c r="Q52" i="3"/>
  <c r="Q53" i="3"/>
  <c r="Q43" i="3"/>
  <c r="P2644" i="1"/>
  <c r="D36" i="3"/>
  <c r="N2904" i="1"/>
  <c r="N2903" i="1"/>
  <c r="N2902" i="1"/>
  <c r="N2901" i="1"/>
  <c r="N2900" i="1"/>
  <c r="N2899" i="1"/>
  <c r="N2898" i="1"/>
  <c r="N2897" i="1"/>
  <c r="N2896" i="1"/>
  <c r="N2895" i="1"/>
  <c r="N2894" i="1"/>
  <c r="N2893" i="1"/>
  <c r="N2892" i="1"/>
  <c r="N2891" i="1"/>
  <c r="N2890" i="1"/>
  <c r="N2889" i="1"/>
  <c r="N2888" i="1"/>
  <c r="N2887" i="1"/>
  <c r="N2886" i="1"/>
  <c r="N2885" i="1"/>
  <c r="N2884" i="1"/>
  <c r="N2883" i="1"/>
  <c r="N2882" i="1"/>
  <c r="N2881" i="1"/>
  <c r="N2880" i="1"/>
  <c r="N2879" i="1"/>
  <c r="N2878" i="1"/>
  <c r="N2877" i="1"/>
  <c r="N2876" i="1"/>
  <c r="N2875" i="1"/>
  <c r="N2874" i="1"/>
  <c r="N2873" i="1"/>
  <c r="N2872" i="1"/>
  <c r="N2871" i="1"/>
  <c r="N2866" i="1"/>
  <c r="N2865" i="1"/>
  <c r="N2864" i="1"/>
  <c r="N2863" i="1"/>
  <c r="N2862" i="1"/>
  <c r="N2861" i="1"/>
  <c r="N2860" i="1"/>
  <c r="N2859" i="1"/>
  <c r="N2858" i="1"/>
  <c r="N2857" i="1"/>
  <c r="N2856" i="1"/>
  <c r="N2855" i="1"/>
  <c r="N2854" i="1"/>
  <c r="N2853" i="1"/>
  <c r="N2852" i="1"/>
  <c r="N2851" i="1"/>
  <c r="N2850" i="1"/>
  <c r="N2849" i="1"/>
  <c r="N2848" i="1"/>
  <c r="N2847" i="1"/>
  <c r="N2846" i="1"/>
  <c r="N2845" i="1"/>
  <c r="N2844" i="1"/>
  <c r="N2843" i="1"/>
  <c r="N2842" i="1"/>
  <c r="N2841" i="1"/>
  <c r="N2840" i="1"/>
  <c r="N2839" i="1"/>
  <c r="N2838" i="1"/>
  <c r="N2837" i="1"/>
  <c r="N2836" i="1"/>
  <c r="N2835" i="1"/>
  <c r="N2834" i="1"/>
  <c r="N2833" i="1"/>
  <c r="N2832" i="1"/>
  <c r="N2831" i="1"/>
  <c r="N2830" i="1"/>
  <c r="N2829" i="1"/>
  <c r="N2828" i="1"/>
  <c r="N2827" i="1"/>
  <c r="N2826" i="1"/>
  <c r="N2825" i="1"/>
  <c r="N2824" i="1"/>
  <c r="N2823" i="1"/>
  <c r="N2822" i="1"/>
  <c r="N2821" i="1"/>
  <c r="N2717" i="1"/>
  <c r="N2716" i="1"/>
  <c r="N2715" i="1"/>
  <c r="N2714" i="1"/>
  <c r="N2713" i="1"/>
  <c r="N2712" i="1"/>
  <c r="N2711" i="1"/>
  <c r="N2710" i="1"/>
  <c r="N2709" i="1"/>
  <c r="N2708" i="1"/>
  <c r="N2707" i="1"/>
  <c r="N2706" i="1"/>
  <c r="N2705" i="1"/>
  <c r="N2704" i="1"/>
  <c r="N2703" i="1"/>
  <c r="N2702" i="1"/>
  <c r="N2701" i="1"/>
  <c r="N2700" i="1"/>
  <c r="N2699" i="1"/>
  <c r="N2698" i="1"/>
  <c r="N2697" i="1"/>
  <c r="N2696" i="1"/>
  <c r="N2695" i="1"/>
  <c r="N2694" i="1"/>
  <c r="N2693" i="1"/>
  <c r="N2692" i="1"/>
  <c r="N2691" i="1"/>
  <c r="N2690" i="1"/>
  <c r="N2689" i="1"/>
  <c r="N2688" i="1"/>
  <c r="N2687" i="1"/>
  <c r="N2686" i="1"/>
  <c r="N2685" i="1"/>
  <c r="N2684" i="1"/>
  <c r="N2683" i="1"/>
  <c r="N2682" i="1"/>
  <c r="N2681" i="1"/>
  <c r="N2680" i="1"/>
  <c r="N2679" i="1"/>
  <c r="N2678" i="1"/>
  <c r="N2677" i="1"/>
  <c r="N2676" i="1"/>
  <c r="N2675" i="1"/>
  <c r="N2674" i="1"/>
  <c r="N2673" i="1"/>
  <c r="N2672" i="1"/>
  <c r="N2905" i="1" l="1"/>
  <c r="N2718" i="1"/>
  <c r="P2567" i="1"/>
  <c r="T2612" i="1"/>
  <c r="P2601" i="1"/>
  <c r="Q2626" i="1"/>
  <c r="N2557" i="1"/>
  <c r="N2556" i="1"/>
  <c r="N2555" i="1"/>
  <c r="N2553" i="1"/>
  <c r="N2552" i="1"/>
  <c r="N2551" i="1"/>
  <c r="N2550" i="1"/>
  <c r="N2549" i="1"/>
  <c r="N2548" i="1"/>
  <c r="N2547" i="1"/>
  <c r="N2546" i="1"/>
  <c r="N2545" i="1"/>
  <c r="N2544" i="1"/>
  <c r="N2542" i="1"/>
  <c r="N2543" i="1"/>
  <c r="N2541" i="1"/>
  <c r="N2540" i="1"/>
  <c r="N2531" i="1"/>
  <c r="N2530" i="1"/>
  <c r="N2529" i="1"/>
  <c r="N2528" i="1"/>
  <c r="N2527" i="1"/>
  <c r="N2526" i="1"/>
  <c r="N2539" i="1"/>
  <c r="N2538" i="1"/>
  <c r="N2537" i="1"/>
  <c r="N2536" i="1"/>
  <c r="N2535" i="1"/>
  <c r="N2534" i="1"/>
  <c r="N2533" i="1"/>
  <c r="N2532" i="1"/>
  <c r="N2525" i="1"/>
  <c r="N2524" i="1"/>
  <c r="N2523" i="1"/>
  <c r="N2522" i="1"/>
  <c r="N2521" i="1"/>
  <c r="N2520" i="1"/>
  <c r="N2519" i="1"/>
  <c r="N2518" i="1"/>
  <c r="N2517" i="1"/>
  <c r="N2516" i="1"/>
  <c r="N2515" i="1"/>
  <c r="N2514" i="1"/>
  <c r="N2558" i="1"/>
</calcChain>
</file>

<file path=xl/sharedStrings.xml><?xml version="1.0" encoding="utf-8"?>
<sst xmlns="http://schemas.openxmlformats.org/spreadsheetml/2006/main" count="36289" uniqueCount="9935">
  <si>
    <t>Title</t>
  </si>
  <si>
    <t>Date</t>
  </si>
  <si>
    <t>Month_Num</t>
  </si>
  <si>
    <t>Month</t>
  </si>
  <si>
    <t>Day</t>
  </si>
  <si>
    <t>Intervals</t>
  </si>
  <si>
    <t>Year</t>
  </si>
  <si>
    <t>Community (city,town, ward)</t>
  </si>
  <si>
    <t>LGA</t>
  </si>
  <si>
    <t>State</t>
  </si>
  <si>
    <t>Total Deaths</t>
  </si>
  <si>
    <t>Sectarian Actor (excluding BH) (P)</t>
  </si>
  <si>
    <t>Other Armed Actor (P)</t>
  </si>
  <si>
    <t>Kidnapper (P)</t>
  </si>
  <si>
    <t>Robber (P)</t>
  </si>
  <si>
    <t>Other (P)</t>
  </si>
  <si>
    <t>Election-related Actor (P)</t>
  </si>
  <si>
    <t>Cameroon State Actor (P)</t>
  </si>
  <si>
    <t>Boko Haram (V)</t>
  </si>
  <si>
    <t>State Actor (V)</t>
  </si>
  <si>
    <t>Sectarian Actor (V)</t>
  </si>
  <si>
    <t>Other Armed Actor (V)</t>
  </si>
  <si>
    <t>Political Actor (V)</t>
  </si>
  <si>
    <t>Kidnapper (V)</t>
  </si>
  <si>
    <t>Kidnapee (V)</t>
  </si>
  <si>
    <t>Robber (V)</t>
  </si>
  <si>
    <t>Journalist (V)</t>
  </si>
  <si>
    <t>Civilian (V)</t>
  </si>
  <si>
    <t>Election-related Actor (V)</t>
  </si>
  <si>
    <t>Cameroon State Actor</t>
  </si>
  <si>
    <t>Bomb</t>
  </si>
  <si>
    <t>Gun</t>
  </si>
  <si>
    <t>Machete</t>
  </si>
  <si>
    <t>Suicide Bombing</t>
  </si>
  <si>
    <t>Other Weapon</t>
  </si>
  <si>
    <t>TK</t>
  </si>
  <si>
    <t>Drinking Establishment</t>
  </si>
  <si>
    <t>Goverment Building</t>
  </si>
  <si>
    <t>Church</t>
  </si>
  <si>
    <t>Mosque</t>
  </si>
  <si>
    <t>Bank</t>
  </si>
  <si>
    <t>School</t>
  </si>
  <si>
    <t>Other Location</t>
  </si>
  <si>
    <t>Notes</t>
  </si>
  <si>
    <t>Sources 1</t>
  </si>
  <si>
    <t>Sources 2</t>
  </si>
  <si>
    <t>Sources 3</t>
  </si>
  <si>
    <t>Latitude</t>
  </si>
  <si>
    <t>Longitude</t>
  </si>
  <si>
    <t>full place name</t>
  </si>
  <si>
    <t>Country</t>
  </si>
  <si>
    <t>Unnamed: 53</t>
  </si>
  <si>
    <t>Unnamed: 54</t>
  </si>
  <si>
    <t>Unnamed: 55</t>
  </si>
  <si>
    <t>Army Barracks Attack Ahead of Goodluck Jonathan's Inauguration</t>
  </si>
  <si>
    <t>May</t>
  </si>
  <si>
    <t>Sun</t>
  </si>
  <si>
    <t>Bauchi</t>
  </si>
  <si>
    <t>Boko Haram</t>
  </si>
  <si>
    <t>Government Building</t>
  </si>
  <si>
    <t>http://allafrica.com/stories/201105310776.html</t>
  </si>
  <si>
    <t>http://www.reuters.com/article/2011/05/30/us-nigeria-explosion-idUSTRE74S2O220110530</t>
  </si>
  <si>
    <t>http://www.vanguardngr.com/2011/06/boko-haram-claims-responsibility-for-bomb-blasts-in-bauchi-maiduguri/</t>
  </si>
  <si>
    <t>Bauchi, Bauchi, Nigeria</t>
  </si>
  <si>
    <t>Nigeria</t>
  </si>
  <si>
    <t>Kaduna</t>
  </si>
  <si>
    <t>Federal Capital Territory</t>
  </si>
  <si>
    <t>Zaria</t>
  </si>
  <si>
    <t>http://weeklytrust.com.ng/?option=com_content&amp;view=article&amp;id=6234:inauguration-day-blastshow-bombs-affected-our-lives-by-victims&amp;catid=40:cover-stories&amp;Itemid=26</t>
  </si>
  <si>
    <t>http://allafrica.com/stories/201105311096.html</t>
  </si>
  <si>
    <t>http://allafrica.com/stories/201105310901.html</t>
  </si>
  <si>
    <t>Zaria, Kaduna, Nigeria</t>
  </si>
  <si>
    <t>Morning Attack in Zaria</t>
  </si>
  <si>
    <t>Mon</t>
  </si>
  <si>
    <t>Iyan Juma,  Zaria City</t>
  </si>
  <si>
    <t>Other</t>
  </si>
  <si>
    <t>http://weeklytrust.com.ng/?option=com_content&amp;view=article&amp;id=6234:inauguration-day-blastshow-bombs-affected-our-lives-by-victims&amp;catid=40:cover-</t>
  </si>
  <si>
    <t>http://weeklytrust.com.ng/?option=com_content&amp;view=article&amp;id=6234:inauguration-day-blastshow-bombs-affected-our-lives-by-victims&amp;catid=40:cover</t>
  </si>
  <si>
    <t>Shehu of Borno's Brother Killed</t>
  </si>
  <si>
    <t>Gangamar, Shehuri North Ward</t>
  </si>
  <si>
    <t>Maiduguri</t>
  </si>
  <si>
    <t>Borno</t>
  </si>
  <si>
    <t>Targeted Killing</t>
  </si>
  <si>
    <t>http://www.google.com/hostednews/afp/article/ALeqM5hNH3PeuSoi8U8ygkRJsPT1Bzrz7Q?docId=CNG.836b5e3d9530f1a41a32f2a2dc8f9d11.511</t>
  </si>
  <si>
    <t>http://allafrica.com/stories/201106010765.html</t>
  </si>
  <si>
    <t>Maiduguri, Borno, Nigeria</t>
  </si>
  <si>
    <t>Attempted Attack on Government Vaccine Warehouse</t>
  </si>
  <si>
    <t>June</t>
  </si>
  <si>
    <t>Thu</t>
  </si>
  <si>
    <t>Unguwan Doki</t>
  </si>
  <si>
    <t>http://dailytimes.com.ng/article/boko-haram-sets-npi-borno-office-ablaze</t>
  </si>
  <si>
    <t>http://allafrica.com/stories/201106030574.html</t>
  </si>
  <si>
    <t>http://www.google.com/hostednews/afp/article/ALeqM5ira2PcpZcOPolETfm6OucXhrnMjg?docId=CNG.10e99239f49dff34cf3398bdc730cb91.01</t>
  </si>
  <si>
    <t>Militants Kill Muslim Cleric Ibrahim Burkuti</t>
  </si>
  <si>
    <t>Biu</t>
  </si>
  <si>
    <t>http://www.bbc.co.uk/news/world-africa-13724349</t>
  </si>
  <si>
    <t>http://www.iol.co.za/news/africa/radical-cleric-gunned-down-in-nigeria-1.1079878</t>
  </si>
  <si>
    <t>BBC, AFP</t>
  </si>
  <si>
    <t>Biu, Borno, Nigeria</t>
  </si>
  <si>
    <t>Bomb Blasts Outside St. Patrick's Catholic Church</t>
  </si>
  <si>
    <t>Tue</t>
  </si>
  <si>
    <t>http://allafrica.com/stories/201106080424.html</t>
  </si>
  <si>
    <t>http://www.vanguardngr.com/2011/06/carnage-they-wrote-a-catalogue-of-attacks-by-boko-haram/</t>
  </si>
  <si>
    <t>http://news.xinhuanet.com/english2010/world/2011-06/08/c_13915959.htm</t>
  </si>
  <si>
    <t>Bombing of Kano Motor Park</t>
  </si>
  <si>
    <t>Kano Motor Park</t>
  </si>
  <si>
    <t>http://allafrica.com/stories/201106080755.html</t>
  </si>
  <si>
    <t>http://www.panapress.com/11-killed-in-multiple-bombings-in-Nigerian-city--12-777249-30-lang2-index.html</t>
  </si>
  <si>
    <t>David Usman and  Shot Dead</t>
  </si>
  <si>
    <t>http://allafrica.com/stories/201106100373.html</t>
  </si>
  <si>
    <t>Explosion, Firefight at Gwange Police Station</t>
  </si>
  <si>
    <t>Gwange Police Station, Maiduguri</t>
  </si>
  <si>
    <t>http://www.google.com/hostednews/afp/article/ALeqM5hofvKayKKAFFtiX9-Ic5bG2ptVmg?docId=CNG.fafcacea0287fbeab90256732f165e1e.771</t>
  </si>
  <si>
    <t>Explosions at Dandal Police Station</t>
  </si>
  <si>
    <t>Dandal Police Station, Maiduguri</t>
  </si>
  <si>
    <t>z</t>
  </si>
  <si>
    <t>Attack on Church in Damboa</t>
  </si>
  <si>
    <t>Damboa</t>
  </si>
  <si>
    <t>http://234next.com/csp/cms/sites/Next/News/Metro/Politics/5717053-147/explosion_kills_four_children_in_borno.csp</t>
  </si>
  <si>
    <t>http://allafrica.com/stories/201106170218.html</t>
  </si>
  <si>
    <t>Damboa, Borno, Nigeria</t>
  </si>
  <si>
    <t>Attack on Nigeria's Police HQ</t>
  </si>
  <si>
    <t>Police HQ, Louis Edet House</t>
  </si>
  <si>
    <t>Abuja Municipal Area Council (AMAC)</t>
  </si>
  <si>
    <t>http://dailytrust.com.ng/index.php?option=com_content&amp;view=article&amp;id=21286:8-killed-in-force-hqtrs-blasts&amp;catid=2:lead-stories&amp;Itemid=8</t>
  </si>
  <si>
    <t>http://www.telegraph.co.uk/news/worldnews/africaandindianocean/nigeria/8580438/Al-Qaeda-linked-suicide-bomber-targets-Nigeria-police-station.html</t>
  </si>
  <si>
    <t>Abuja Municipal Area Council (AMAC), Federal Capital Territory, Nigeria</t>
  </si>
  <si>
    <t>Gunmen Kill Police Officer in Maiduguri</t>
  </si>
  <si>
    <t>Lawan Bukar Ward, Maiduguri</t>
  </si>
  <si>
    <t>http://abcnews.go.com/International/wireStory?id=13892080</t>
  </si>
  <si>
    <t>http://allafrica.com/stories/201106240890.html</t>
  </si>
  <si>
    <t>Militants Attack Police Station in Katsina</t>
  </si>
  <si>
    <t>Katsina</t>
  </si>
  <si>
    <t>Kankara</t>
  </si>
  <si>
    <t>http://allafrica.com/stories/201106210508.html</t>
  </si>
  <si>
    <t>http://www.bbc.co.uk/news/world-africa-13861739</t>
  </si>
  <si>
    <t>Kankara, Katsina, Nigeria</t>
  </si>
  <si>
    <t>Miltants Fire on Civilians in Maiduguri</t>
  </si>
  <si>
    <t>Gomari Bus Stop Road, Maiduguri</t>
  </si>
  <si>
    <t>http://234next.com/csp/cms/sites/Next/News/5719549-147/death_toll_in_boko_haram_attack.csp</t>
  </si>
  <si>
    <t>http://allafrica.com/stories/201106201962.html</t>
  </si>
  <si>
    <t>Suspected Militants Carry Out Sophisticated Attack on Bank, Police Station in Kankara</t>
  </si>
  <si>
    <t>Kankara Town</t>
  </si>
  <si>
    <t>http://allafrica.com/stories/201106210854.html</t>
  </si>
  <si>
    <t>Bomb Explosion at Maiduguri Beer Parlor</t>
  </si>
  <si>
    <t>Dalla</t>
  </si>
  <si>
    <t>http://taipeitimes.com/News/world/archives/2011/06/28/2003506913</t>
  </si>
  <si>
    <t>http://234next.com/csp/cms/sites/Next/News/Metro/Politics/5723401-146/boko_haram_strikes_in_maiduguri_again.csp</t>
  </si>
  <si>
    <t>http://online.wsj.com/article/SB10001424052702303627104576413954141322660.html</t>
  </si>
  <si>
    <t>Bomb Attack at Maiduguri Custom House</t>
  </si>
  <si>
    <t>Custom House, Dikwa Road, Maiduguri</t>
  </si>
  <si>
    <t>http://www.google.com/hostednews/afp/article/ALeqM5hZ1wV5rHBRwx_5UjUfMS8rsCeyZA?docId=CNG.31a8698f09fce8769b7bba2c176f5d17.621</t>
  </si>
  <si>
    <t>http://www.boston.com/news/world/africa/articles/2011/06/28/3_die_in_attack_on_nigerian_customs_office/</t>
  </si>
  <si>
    <t>Attack on Beer Bar in Maiduguri</t>
  </si>
  <si>
    <t>July</t>
  </si>
  <si>
    <t>Mammy Market</t>
  </si>
  <si>
    <t>http://allafrica.com/stories/201107041536.html</t>
  </si>
  <si>
    <t>http://www.trust.org/alertnet/news/blast-kills-five-at-northeast-nigeria-bar</t>
  </si>
  <si>
    <t>Mustafa BArmed Actorsle Assassinated in Maiduguri</t>
  </si>
  <si>
    <t>http://www.vanguardngr.com/2011/07/boko-haram-kills-lg-boss-4-others-in-borno/</t>
  </si>
  <si>
    <t>Suspected Militants Kill Four and Steal N21.5 Million in Biu</t>
  </si>
  <si>
    <t>http://dailytrust.com.ng/index.php?option=com_content&amp;view=article&amp;id=22369:robbers-kill-four-snatch-local-govt-salary-in-borno&amp;catid=1:news&amp;Itemid=2</t>
  </si>
  <si>
    <t>http://allafrica.com/stories/201107050865.html</t>
  </si>
  <si>
    <t>Toro Police Station Attack</t>
  </si>
  <si>
    <t>Toro</t>
  </si>
  <si>
    <t>http://234next.com/csp/cms/sites/Next/Home/5727946-146/story.csp</t>
  </si>
  <si>
    <t>http://allafrica.com/stories/201107070671.html</t>
  </si>
  <si>
    <t>Toro, Bauchi, Nigeria</t>
  </si>
  <si>
    <t>Boko Haram Attacks Military Patrol in Maiduguri</t>
  </si>
  <si>
    <t>Wed</t>
  </si>
  <si>
    <t>Abbaganaram Road, Maiduguri</t>
  </si>
  <si>
    <t>http://allafrica.com/stories/201107070245.html</t>
  </si>
  <si>
    <t>http://www.bbc.co.uk/news/world-africa-14044478</t>
  </si>
  <si>
    <t>Customs Officer Killed</t>
  </si>
  <si>
    <t>Gwange Ward, Maiduguri</t>
  </si>
  <si>
    <t>http://allafrica.com/stories/201107071059.html</t>
  </si>
  <si>
    <t>http://thenewsafrica.com/2011/07/11/chasing-shadows-over-boko-haram/</t>
  </si>
  <si>
    <t>Militants Kill Detective</t>
  </si>
  <si>
    <t>Militants Target Police Officer</t>
  </si>
  <si>
    <t>Attack on JTF Forces in Maiduguri</t>
  </si>
  <si>
    <t>http://af.reuters.com/article/nigeriaNews/idAFLDE76A0ZF20110711</t>
  </si>
  <si>
    <t>http://allafrica.com/stories/201107111377.html</t>
  </si>
  <si>
    <t>http://allafrica.com/stories/201107110077.html</t>
  </si>
  <si>
    <t>Bomb Explosion at Hotel in Kaduna</t>
  </si>
  <si>
    <t>Forcados Road, Obalende</t>
  </si>
  <si>
    <t>Kaduna North</t>
  </si>
  <si>
    <t>http://allafrica.com/stories/201107121355.html</t>
  </si>
  <si>
    <t>Kaduna North, Kaduna, Nigeria</t>
  </si>
  <si>
    <t>Bomb Kills At Least Three Churchgoers in Suleja</t>
  </si>
  <si>
    <t>Suleja</t>
  </si>
  <si>
    <t>Niger</t>
  </si>
  <si>
    <t>http://www.trust.org/alertnet/news/bomb-outside-nigerian-capital-kills-three-red-cross</t>
  </si>
  <si>
    <t>http://edition.cnn.com/2011/WORLD/africa/07/10/nigeria.blast.deaths/</t>
  </si>
  <si>
    <t>Suleja, Niger, Nigeria</t>
  </si>
  <si>
    <t>Niger State Explosion at Church</t>
  </si>
  <si>
    <t>Madalla</t>
  </si>
  <si>
    <t>http://dailytrust.com.ng/index.php?option=com_content&amp;view=article&amp;id=22984:another-bomb-blast-hits-madalla-near-suleja&amp;catid=1:news&amp;Itemid=2</t>
  </si>
  <si>
    <t>http://allafrica.com/stories/201107130110.html</t>
  </si>
  <si>
    <t>Three Dead in Baga Road Blast</t>
  </si>
  <si>
    <t>Fannah Dori filling station, Baga Road, Maiduguri</t>
  </si>
  <si>
    <t>http://allafrica.com/stories/201107130719.html</t>
  </si>
  <si>
    <t>http://allafrica.com/stories/201107130003.html</t>
  </si>
  <si>
    <t>Bombs Explode in Maiduguri</t>
  </si>
  <si>
    <t>Fri</t>
  </si>
  <si>
    <t>http://allafrica.com/stories/201107251781.html</t>
  </si>
  <si>
    <t>Explosion Near the Shehu of Borno's Palace in Maiduguri</t>
  </si>
  <si>
    <t>Sat</t>
  </si>
  <si>
    <t>http://allafrica.com/stories/201107240009.html</t>
  </si>
  <si>
    <t>District Head Assassinated in Maiduguri</t>
  </si>
  <si>
    <t>http://saharareporters.com/news-page/boko-haram-kills-district-head-and-his-9-year-old-daughter</t>
  </si>
  <si>
    <t>http://www.enownow.com/news/story.php?sno=9811</t>
  </si>
  <si>
    <t>Bomb Attack in Maiduguri</t>
  </si>
  <si>
    <t>August</t>
  </si>
  <si>
    <t>http://leadership.ng/nga/articles/3123/2011/08/03/explosion_kills_1_maiduguri.html</t>
  </si>
  <si>
    <t>http://www.vanguardngr.com/2011/08/explosion-rocks-maiduguri-again-2/</t>
  </si>
  <si>
    <t>Explosion on Baga Road in Maiduguri</t>
  </si>
  <si>
    <t>http://saharareporters.com/news-page/explosion-kills-2-injures-2-maiduguri</t>
  </si>
  <si>
    <t>http://allafrica.com/stories/201108050413.html</t>
  </si>
  <si>
    <t>Miltants Attack Police Convoy in Bauchi</t>
  </si>
  <si>
    <t>http://www.thenationonlineng.net/2011/index.php/news-update/15198-gunmen-attack-patrol-vehicle-in-bauchi.html</t>
  </si>
  <si>
    <t>Police Wounded in Bauchi Explosion</t>
  </si>
  <si>
    <t>http://allafrica.com/stories/201108081571.html</t>
  </si>
  <si>
    <t>http://www.tribune.com.ng/index.php/news/26350-6-policemen-1-civilian-injured-in-bauchi-explosion-attack</t>
  </si>
  <si>
    <t>Teacher Gunned Down in Maiduguri</t>
  </si>
  <si>
    <t>http://allafrica.com/stories/201108100319.html</t>
  </si>
  <si>
    <t>Arrests, Clashes in Biu</t>
  </si>
  <si>
    <t>dailytrust.com/index.php?option=com_content&amp;view=article&amp;id=25347:borno-nursing-mother-killed-2-injured-as-soldiers-youths-clash-&amp;catid=2:lead-stories&amp;Itemid=8</t>
  </si>
  <si>
    <t>http://www.chicagotribune.com/news/nationworld/sns-ap-af-nigeria-violence,0,5814757.story</t>
  </si>
  <si>
    <t>Attack on Maiduguri Bank</t>
  </si>
  <si>
    <t>http://allafrica.com/stories/201108051118.html</t>
  </si>
  <si>
    <t>http://www.thisdaylive.com/articles/gunmen-open-fire-on-maiduguri-police-station/95976/</t>
  </si>
  <si>
    <t>Attack on Maiduguri Police Station</t>
  </si>
  <si>
    <t>Muslim Cleric Assassinated in Ngala</t>
  </si>
  <si>
    <t>Ngala</t>
  </si>
  <si>
    <t>http://www.google.com/hostednews/afp/article/ALeqM5j_bwyEQhz7TS8H7eIWqmmIV9GSjg?docId=CNG.a2db03834cda342663b48fb1e7f322ce.1041</t>
  </si>
  <si>
    <t>Ngala, Borno, Nigeria</t>
  </si>
  <si>
    <t>Suicide Bomber Dies in Unsuccessful Maiduguri Attack</t>
  </si>
  <si>
    <t>http://www.trust.org/alertnet/news/bomber-killed-in-failed-attack-on-nigerian-police</t>
  </si>
  <si>
    <t>http://234next.com/csp/cms/sites/Next/News/National/5738989-146/bomber_killed_in_maiduguri_police_.csp</t>
  </si>
  <si>
    <t>http://www.bbc.co.uk/news/world-africa-14528418</t>
  </si>
  <si>
    <t>Bank Seige in Gamawa</t>
  </si>
  <si>
    <t>Gamawa</t>
  </si>
  <si>
    <t>http://www.news24.com/Africa/News/Bank-robbers-bomb-Nigerian-police-station-20110816</t>
  </si>
  <si>
    <t>http://allafrica.com/stories/201108160966.html</t>
  </si>
  <si>
    <t>Gamawa, Bauchi, Nigeria</t>
  </si>
  <si>
    <t>Police Station Attacked</t>
  </si>
  <si>
    <t>Suspected Boko Haram Members Kill Policemen</t>
  </si>
  <si>
    <t>http://allafrica.com/stories/201108231660.html</t>
  </si>
  <si>
    <t>http://www.trust.org/alertnet/news/nigerian-islamist-sect-kills-3-policemen-police</t>
  </si>
  <si>
    <t>Police, Bank Attacks in Gombi</t>
  </si>
  <si>
    <t>Gombi</t>
  </si>
  <si>
    <t>Adamawa</t>
  </si>
  <si>
    <t>http://news.yahoo.com/radical-muslim-sect-kills-12-northeast-nigeria-183601265.html</t>
  </si>
  <si>
    <t>http://www.vanguardngr.com/2011/08/16-killed-as-gunmen-attack-two-police-stations-banks/</t>
  </si>
  <si>
    <t>, Adamawa, Nigeria</t>
  </si>
  <si>
    <t>Attack on UN Headquarters in Abuja</t>
  </si>
  <si>
    <t>Abuja</t>
  </si>
  <si>
    <t>Federal Capital Territory Municipal Area Council (AMAC)</t>
  </si>
  <si>
    <t>http://www.nytimes.com/2011/08/27/world/africa/27nigeria.html?_r=1&amp;ref=africa</t>
  </si>
  <si>
    <t>http://saharareporters.com/news-page/bombing-un-offices-nigeria-carried-out-suicide-bomber</t>
  </si>
  <si>
    <t>http://www.cnn.com/2011/WORLD/africa/08/26/nigeria.un/index.html?&amp;hpt=hp_c1</t>
  </si>
  <si>
    <t>Federal Capital Territory Municipal Area Council (AMAC), Federal Capital Territory, Nigeria</t>
  </si>
  <si>
    <t>Gunmen Shot Muslim Cleric Dead in Maiduguri</t>
  </si>
  <si>
    <t>September</t>
  </si>
  <si>
    <t>http://ascology.com/news/local-news/19845-Gunmen-shot-Islamic-cleric-dead-Maiduguri.html</t>
  </si>
  <si>
    <t>http://allafrica.com/stories/201109051443.html</t>
  </si>
  <si>
    <t>Explosion in Maiduguri</t>
  </si>
  <si>
    <t>http://www.rnw.nl/africa/bulletin/bomb-explodes-violence-torn-nigerian-city-residents</t>
  </si>
  <si>
    <t>http://allafrica.com/stories/201109070467.html</t>
  </si>
  <si>
    <t>Explosions in Jos</t>
  </si>
  <si>
    <t>Jos</t>
  </si>
  <si>
    <t>Jos South</t>
  </si>
  <si>
    <t>Plateau</t>
  </si>
  <si>
    <t>http://allafrica.com/stories/201109120692.html</t>
  </si>
  <si>
    <t>http://allafrica.com/stories/201109120586.html</t>
  </si>
  <si>
    <t>Jos South, Plateau, Nigeria</t>
  </si>
  <si>
    <t>Misau</t>
  </si>
  <si>
    <t>http://odili.net/news/source/2011/sep/13/327.html</t>
  </si>
  <si>
    <t>http://allafrica.com/stories/201109140405.html</t>
  </si>
  <si>
    <t>Misau, Bauchi, Nigeria</t>
  </si>
  <si>
    <t>Four Dead in Maiduguri Shooting</t>
  </si>
  <si>
    <t>http://af.reuters.com/article/topNews/idAFJOE78C0IN20110913</t>
  </si>
  <si>
    <t>http://allafrica.com/stories/201109140235.html</t>
  </si>
  <si>
    <t>Babakura Fugu Killed in Maiduguri</t>
  </si>
  <si>
    <t>http://edition.cnn.com/2011/09/19/world/africa/nigeria-killing/</t>
  </si>
  <si>
    <t>http://allafrica.com/stories/201109190906.html</t>
  </si>
  <si>
    <t>Gunmen Kill Beer Distributor, Wife at Zuba</t>
  </si>
  <si>
    <t>http://allafrica.com/stories/201110040695.html</t>
  </si>
  <si>
    <t>, Federal Capital Territory, Nigeria</t>
  </si>
  <si>
    <t>Bombing and Shootout in Maiduguri</t>
  </si>
  <si>
    <t>October</t>
  </si>
  <si>
    <t>http://www.naharnet.com/stories/en/16416-bomb-blast-shootout-hits-violence-torn-nigerian-city</t>
  </si>
  <si>
    <t>http://www.salon.com/2011/10/01/witness_nigeria_sect_kills_2_at_wedding_with_bomb/singleton/</t>
  </si>
  <si>
    <t>Gunmen Kill Two During Maiduguri Attack</t>
  </si>
  <si>
    <t>http://allafrica.com/stories/201110040454.html</t>
  </si>
  <si>
    <t>Suspected Boko Haram Members Rob Bank, Murder Officer in Damboa</t>
  </si>
  <si>
    <t>http://news.yahoo.com/police-nigeria-sect-kills-officer-robs-bank-152004878.html</t>
  </si>
  <si>
    <t>http://allafrica.com/stories/201110140142.html</t>
  </si>
  <si>
    <t>Prison Guard Killed by Suspected Militants in Maiduguri</t>
  </si>
  <si>
    <t>http://ndwgnews.blogspot.com/2011/10/boko-haram-kills-prison-guard-in.html</t>
  </si>
  <si>
    <t>http://articles.boston.com/2011-10-14/news/30280132_1_boko-haram-prison-guard-sect</t>
  </si>
  <si>
    <t>Borno Vigilante Head Killed</t>
  </si>
  <si>
    <t>http://www.dailytrust.com.ng/index.php?option=com_content&amp;view=article&amp;id=145499:gunmen-kill-borno-vigilante-chairman&amp;catid=1:news&amp;Itemid=2</t>
  </si>
  <si>
    <t>http://www.sunnewsonline.com/webpages/news/national/2011/oct/17/national-17-10-2011-021.html</t>
  </si>
  <si>
    <t>Gombe Police Station Blast Kills Three</t>
  </si>
  <si>
    <t>Kwami Road</t>
  </si>
  <si>
    <t>Gombe</t>
  </si>
  <si>
    <t>http://www.trust.org/alertnet/news/bomb-kills-3-at-northern-nigerian-police-base</t>
  </si>
  <si>
    <t>Gombe, Gombe, Nigeria</t>
  </si>
  <si>
    <t>Gunmen Kill MP in Maiduguri</t>
  </si>
  <si>
    <t>http://www.bbc.co.uk/news/world-africa-15335671</t>
  </si>
  <si>
    <t>http://www.globalpost.com/dispatches/globalpost-blogs/africa-emerges/nigeria-news-islamic-extremists-blamed-killing-member-par</t>
  </si>
  <si>
    <t>Businessman Shot and Killed in Maiduguri</t>
  </si>
  <si>
    <t>http://allafrica.com/stories/201110210562.html</t>
  </si>
  <si>
    <t>Muslim Cleric and His Student Killed in Maiduguri</t>
  </si>
  <si>
    <t>Prison Wardner and Salon Owner Killed in Maiduguri</t>
  </si>
  <si>
    <t>http://saharareporters.com/news-page/loud-explosion-hits-maiduguri-afp</t>
  </si>
  <si>
    <t>http://allafrica.com/stories/201110311302.html</t>
  </si>
  <si>
    <t>Gunmen Murder Borno Cleric</t>
  </si>
  <si>
    <t>http://www.nigerianewswire.net/boko-haram-%E2%80%93-another-bomb-blast-in-borno-kills-cleric/</t>
  </si>
  <si>
    <t>Bomb Blast Destroys Block Industry</t>
  </si>
  <si>
    <t>Jajere</t>
  </si>
  <si>
    <t>http://allafrica.com/stories/201110310337.html</t>
  </si>
  <si>
    <t>Explosion Rocks Maiduguri</t>
  </si>
  <si>
    <t>http://www.rnw.nl/africa/bulletin/bomb-blast-hits-nigerian-patrol-restive-city</t>
  </si>
  <si>
    <t>http://www.omaninfo.com/news/loud-explosion-hits-restive-nigerian-city-residents.asp</t>
  </si>
  <si>
    <t>Gunmen Kill Soldier in Maiduguri</t>
  </si>
  <si>
    <t>November</t>
  </si>
  <si>
    <t>http://allafrica.com/stories/201111040437.html</t>
  </si>
  <si>
    <t>http://www.nigeriadailynews.com/latest-additions/30443-soldier-shot-dead-amid-arms-searches-in-maiduguri.html?print</t>
  </si>
  <si>
    <t>http://www.channelstv.com/global/news_details.php?nid=30028&amp;cat=Local</t>
  </si>
  <si>
    <t>Suicide Bombers Hit Military HQ in Maiduguri</t>
  </si>
  <si>
    <t>http://www.modernghana.com/news/359409/1/restive-northern-nigeria-hit-by-wave-of-attacks.html</t>
  </si>
  <si>
    <t>http://www.dawn.com/2011/11/05/suicide-bombers-hit-military-hq-in-nigerian-city.html</t>
  </si>
  <si>
    <t>Attacks in Northern Nigeria</t>
  </si>
  <si>
    <t>Damaturu</t>
  </si>
  <si>
    <t>Yobe</t>
  </si>
  <si>
    <t>http://www.hurriyetdailynews.com/n.php?n=nigeria-assaults-kill-150-pope-calls-to-end-violence-2011-11-06</t>
  </si>
  <si>
    <t>http://www.timeslive.co.za/africa/2011/11/05/dozens-killed-in-attacks-in-northern-nigeria-witnesses</t>
  </si>
  <si>
    <t>http://www.christianmessenger.in/boko-haram-bombs-11-churches-in-nigeria-kills-150/</t>
  </si>
  <si>
    <t>Damaturu, Yobe, Nigeria</t>
  </si>
  <si>
    <t>Gunmen Kill Two Women in Church</t>
  </si>
  <si>
    <t>Zangon-Kataf</t>
  </si>
  <si>
    <t>http://allafrica.com/stories/201111050035.html</t>
  </si>
  <si>
    <t>http://www.menafn.com/qn_news_story.asp?StoryId={f8237759-f999-4056-a158-86f953cbd3f8}</t>
  </si>
  <si>
    <t>Zangon-Kataf, Kaduna, Nigeria</t>
  </si>
  <si>
    <t>Attack on Police Station in Mainok</t>
  </si>
  <si>
    <t>Mainok</t>
  </si>
  <si>
    <t>Kaga</t>
  </si>
  <si>
    <t>http://allafrica.com/stories/201111111084.html</t>
  </si>
  <si>
    <t>http://www.tribune.com.ng/index.php/news/31094-boko-haram-attacks-police-outpost-kills-2-in-borno</t>
  </si>
  <si>
    <t>Kaga, Borno, Nigeria</t>
  </si>
  <si>
    <t>Government Official's Brother Killed in Borno State</t>
  </si>
  <si>
    <t>http://www.thenationonlineng.net/2011/index.php/news/25984-boko-haram-kills-village-head%E2%80%99s-brother-in-borno.html</t>
  </si>
  <si>
    <t>Government Media Adviser Killed</t>
  </si>
  <si>
    <t>Makurdi</t>
  </si>
  <si>
    <t>Benue</t>
  </si>
  <si>
    <t>http://allafrica.com/stories/201111141518.html</t>
  </si>
  <si>
    <t>http://www.dailytrust.com.ng/index.php?option=com_content&amp;view=article&amp;id=147728:suswams-media-adviser-akwaya-shot-by-gunmen&amp;catid=2:lead-stories&amp;Itemid=8</t>
  </si>
  <si>
    <t>Makurdi, Benue, Nigeria</t>
  </si>
  <si>
    <t>Man Gunned Down Near Shehu of Borno's Palace</t>
  </si>
  <si>
    <t>http://allafrica.com/stories/201111141302.html</t>
  </si>
  <si>
    <t>http://www.peoplesdaily-online.com/news/national-news/24131-gunmen-kill-cleric-in-maiduguri-</t>
  </si>
  <si>
    <t>Two Wounded in Bomb Blast</t>
  </si>
  <si>
    <t>http://www.cbsnews.com/8301-501710_162-57323222/police-2-wounded-in-bomb-blast-in-north-nigeria/</t>
  </si>
  <si>
    <t>http://story.irishsun.com/index.php/ct/9/cid/2411cd3571b4f088/id/200953914/</t>
  </si>
  <si>
    <t>http://allafrica.com/stories/201111120172.html</t>
  </si>
  <si>
    <t>Gunmen Kill Student</t>
  </si>
  <si>
    <t>http://www.gbooza.com/group/crime/forum/topics/suspected-gunmen-kill-islamic-student?xg_source=activity#axzz1eTJZJLla</t>
  </si>
  <si>
    <t>http://www.nigerianewswire.net/suspected-gunmen-kill-islamic-student/</t>
  </si>
  <si>
    <t>Bomb Blast as Governor Shettima Returns to Maiduguri</t>
  </si>
  <si>
    <t>http://www.thisdaylive.com/articles/bomb-blast-as-shettima-returns-to-maiduguri/102833/</t>
  </si>
  <si>
    <t>http://allafrica.com/stories/201111150867.html</t>
  </si>
  <si>
    <t>Gunmen Kill Four People in Bauchi State Village</t>
  </si>
  <si>
    <t>Bogoro</t>
  </si>
  <si>
    <t>http://www.sunnewsonline.com/webpages/news/national/2011/nov/20/national-20-11-2011-004.html</t>
  </si>
  <si>
    <t>http://sundaytrust.com.ng/index.php?option=com_content&amp;view=article&amp;id=8513:4-killed-5-injured-in-overnight-attack-in-bauchi-&amp;catid=41:latest-news&amp;Itemid=26</t>
  </si>
  <si>
    <t>Bogoro, Bauchi, Nigeria</t>
  </si>
  <si>
    <t>Bulumkutu Market area</t>
  </si>
  <si>
    <t>http://allafrica.com/stories/201111230178.html</t>
  </si>
  <si>
    <t>Protocol Officer, Herbalist Killed</t>
  </si>
  <si>
    <t>http://allafrica.com/stories/201111280351.html</t>
  </si>
  <si>
    <t>http://allafrica.com/stories/201111280462.html</t>
  </si>
  <si>
    <t>http://allafrica.com/stories/201111281150.html</t>
  </si>
  <si>
    <t>Militants Launch Attack in Geidam</t>
  </si>
  <si>
    <t>Geidam</t>
  </si>
  <si>
    <t>http://allafrica.com/stories/201111210606.html</t>
  </si>
  <si>
    <t>http://allafrica.com/stories/201111281098.html</t>
  </si>
  <si>
    <t>Geidam, Yobe, Nigeria</t>
  </si>
  <si>
    <t>Bomb Explodes in Maiduguri</t>
  </si>
  <si>
    <t>December</t>
  </si>
  <si>
    <t>Baga Road, Maiduguri</t>
  </si>
  <si>
    <t>http://allafrica.com/stories/201112020265.html</t>
  </si>
  <si>
    <t>Tree Bomb Targets JTF Soldiers in Maiduguri</t>
  </si>
  <si>
    <t>London Chiki Area, Maiduguri</t>
  </si>
  <si>
    <t>http://allafrica.com/stories/201112030162.html</t>
  </si>
  <si>
    <t>Two Killed at A Wedding in Maiduguri</t>
  </si>
  <si>
    <t>http://nigerianmailonline.com/2011/12/boko-haram-two-killed-in-maiduguri-wedding-ceremony/</t>
  </si>
  <si>
    <t>http://naijahidi.org/reports/view/159</t>
  </si>
  <si>
    <t>http://www.guardian.co.uk/world/feedarticle/9977637</t>
  </si>
  <si>
    <t>100 Gunmen Attack Azare banks and police stations</t>
  </si>
  <si>
    <t>Azare</t>
  </si>
  <si>
    <t>Katagum</t>
  </si>
  <si>
    <t>http://allafrica.com/stories/201112050951.html</t>
  </si>
  <si>
    <t>http://allafrica.com/stories/201112050284.html</t>
  </si>
  <si>
    <t>http://www.msnbc.msn.com/id/45541894/ns/world_news-africa/t/police-die-when-town-attacked-north-nigeria/</t>
  </si>
  <si>
    <t>Katagum, Bauchi, Nigeria</t>
  </si>
  <si>
    <t>Explosion in Kaduna</t>
  </si>
  <si>
    <t>Ori-Apata</t>
  </si>
  <si>
    <t>eyewitness say bomb, police say gas canister</t>
  </si>
  <si>
    <t>http://saharareporters.com/news-page/kaduna-explosion-police-dismiss-eyewitness-bomb-reports</t>
  </si>
  <si>
    <t>http://www.thenationonlineng.net/2011/index.php/news-update/28927-explosion-rocks-kaduna-metropolis.html</t>
  </si>
  <si>
    <t>http://allafrica.com/stories/201112081069.html</t>
  </si>
  <si>
    <t>Gunmen Kill Three Soldiers in Borno</t>
  </si>
  <si>
    <t>Kukawa</t>
  </si>
  <si>
    <t>http://allafrica.com/stories/201112130708.html</t>
  </si>
  <si>
    <t>http://news.xinhuanet.com/english/world/2011-12/13/c_131302374.htm</t>
  </si>
  <si>
    <t>Kukawa, Borno, Nigeria</t>
  </si>
  <si>
    <t>Morning Suicide Explosion in Maiduguri</t>
  </si>
  <si>
    <t>http://allafrica.com/stories/201112140352.html</t>
  </si>
  <si>
    <t>http://allafrica.com/stories/201112140229.html</t>
  </si>
  <si>
    <t>Bomb Explosion Kills two, injures others in Maiduguri</t>
  </si>
  <si>
    <t>http://allafrica.com/stories/201112160986.html</t>
  </si>
  <si>
    <t>http://nationalmirroronline.net/news/27109.html</t>
  </si>
  <si>
    <t>Bomb Targets Military Checkpoint</t>
  </si>
  <si>
    <t>post=AOGB?</t>
  </si>
  <si>
    <t>http://allafrica.com/stories/201112151296.html</t>
  </si>
  <si>
    <t>Gunmen Raid Airforce Secondary School in Kano</t>
  </si>
  <si>
    <t>Kwa</t>
  </si>
  <si>
    <t>Dawakin Tofa</t>
  </si>
  <si>
    <t>Kano</t>
  </si>
  <si>
    <t>http://allafrica.com/stories/201112170022.html</t>
  </si>
  <si>
    <t>http://allafrica.com/stories/201112180008.html</t>
  </si>
  <si>
    <t>Dawakin Tofa, Kano, Nigeria</t>
  </si>
  <si>
    <t>Gunmen Kill Police in northern city</t>
  </si>
  <si>
    <t>Gaida</t>
  </si>
  <si>
    <t>Kumbotso</t>
  </si>
  <si>
    <t>http://allafrica.com/stories/201112180079.html</t>
  </si>
  <si>
    <t>http://allafrica.com/stories/201112180028.html</t>
  </si>
  <si>
    <t>Kumbotso, Kano, Nigeria</t>
  </si>
  <si>
    <t>Three Die As Explosion Rocks Bomb Factory in Borno</t>
  </si>
  <si>
    <t>bomb factory; "We have hundreds of members that are willing to sacrifice their lives in this crusade; the unfortunate incident of Saturday will not discourage us; if anything, it will encourage us to strategise and diversify our techniques because we are not afraid of death," Qaqa said.</t>
  </si>
  <si>
    <t>Boko Haram, Police Shoot-Out - Seven Killed, 14 Arrested</t>
  </si>
  <si>
    <t>Kano Municipal</t>
  </si>
  <si>
    <t>bomb factory</t>
  </si>
  <si>
    <t>http://allafrica.com/stories/201112190247.html</t>
  </si>
  <si>
    <t>http://allafrica.com/stories/201112191066.html</t>
  </si>
  <si>
    <t>http://allafrica.com/stories/201112191105.html</t>
  </si>
  <si>
    <t>Kano Municipal, Kano, Nigeria</t>
  </si>
  <si>
    <t>One Killed, 3 Others Injured in Illegal Bomb Factory</t>
  </si>
  <si>
    <t>Mando</t>
  </si>
  <si>
    <t>Igabi</t>
  </si>
  <si>
    <t>bomb factory; date variance</t>
  </si>
  <si>
    <t>http://allafrica.com/stories/201112200239.html</t>
  </si>
  <si>
    <t>http://allafrica.com/stories/201112200476.html</t>
  </si>
  <si>
    <t>http://allafrica.com/stories/201112200471.html</t>
  </si>
  <si>
    <t>Igabi, Kaduna, Nigeria</t>
  </si>
  <si>
    <t>Blast kills 1, injures 2 at bomb factory in Damaturu</t>
  </si>
  <si>
    <t>http://www.dailytrust.com.ng/index.php?option=com_content&amp;view=article&amp;id=150375:blast-kills-1-injures-2-at-bomb-factory-in-damaturu&amp;catid=2:lead-stories&amp;Itemid=8</t>
  </si>
  <si>
    <t>http://allafrica.com/stories/201112200373.html</t>
  </si>
  <si>
    <t>Blasts Rock Maiduguri</t>
  </si>
  <si>
    <t>http://allafrica.com/stories/201112230443.html</t>
  </si>
  <si>
    <t>http://allafrica.com/stories/201112230674.html</t>
  </si>
  <si>
    <t>http://allafrica.com/stories/201112270498.html</t>
  </si>
  <si>
    <t>Bomb Explosions in Potsikum</t>
  </si>
  <si>
    <t>Potiskum</t>
  </si>
  <si>
    <t>http://allafrica.com/stories/201112270464.html</t>
  </si>
  <si>
    <t>Potiskum, Yobe, Nigeria</t>
  </si>
  <si>
    <t>Multiple Explosions Kill Four in Damaturu</t>
  </si>
  <si>
    <t>police targeted?</t>
  </si>
  <si>
    <t>http://allafrica.com/stories/201112230631.html</t>
  </si>
  <si>
    <t>81 Killed As Boko Haram, Soldiers Clash</t>
  </si>
  <si>
    <t>BH: ""We are responsible for the attacks in Maiduguri, Damaturu and Potiskum. We carried out the attacks to avenge the killings of our brothers by the security forces in 2009. We will continue to wage war against the Nigerian state until we abolish the secular system and establish an Islamic state" ANP/AFP</t>
  </si>
  <si>
    <t>http://allafrica.com/stories/201112270497.html</t>
  </si>
  <si>
    <t>http://allafrica.com/stories/201112250011.html</t>
  </si>
  <si>
    <t>http://allafrica.com/stories/201112240004.html</t>
  </si>
  <si>
    <t>Adamawa Police Detonate Three Bombs in Mubi</t>
  </si>
  <si>
    <t>Mubi</t>
  </si>
  <si>
    <t>Mubi South</t>
  </si>
  <si>
    <t>http://allafrica.com/stories/201112272238.html</t>
  </si>
  <si>
    <t>http://allafrica.com/stories/201112271832.html</t>
  </si>
  <si>
    <t>Mubi South, Adamawa, Nigeria</t>
  </si>
  <si>
    <t>Christmas Eve Bomb Attack in Gadaka</t>
  </si>
  <si>
    <t>Gadaka</t>
  </si>
  <si>
    <t>Fika</t>
  </si>
  <si>
    <t>http://saferafricagroup.com/2011/12/26/christmas-day-bomb-attacks-kill-over-35-in-madalla-jos-and-damaturu/</t>
  </si>
  <si>
    <t>http://allafrica.com/stories/201112270801.html</t>
  </si>
  <si>
    <t>Fika, Yobe, Nigeria</t>
  </si>
  <si>
    <t>Christmas Blast at Church in Jos</t>
  </si>
  <si>
    <t>http://allafrica.com/stories/201112270855.html</t>
  </si>
  <si>
    <t>http://allafrica.com/stories/201112271692.html</t>
  </si>
  <si>
    <t>Jos, Plateau, Nigeria</t>
  </si>
  <si>
    <t>Suicide Bomber Hits Yobe SSS HQ, Four Killed</t>
  </si>
  <si>
    <t>IDP report:  http://allafrica.com/stories/201112280567.html or http://allafrica.com/stories/201112280610.html</t>
  </si>
  <si>
    <t>http://sundaytrust.com.ng/index.php?option=com_content&amp;view=article&amp;id=8864%3Asuicide-attack-kills-many-in-damaturu-bomb-attack-fails-in-josboko-haram-claims-responsibility&amp;catid=41%3Alatest-news&amp;Itemid=26</t>
  </si>
  <si>
    <t>http://www.reuters.com/article/2011/12/25/us-nigeria-blast-idUSTRE7BO03020111225</t>
  </si>
  <si>
    <t>Bombers Attack Tunfure Resort in Gombe</t>
  </si>
  <si>
    <t>http://allafrica.com/stories/201112300206.html</t>
  </si>
  <si>
    <t>http://allafrica.com/stories/201112300544.html</t>
  </si>
  <si>
    <t>Damaturu Neighborhood Lead Assasinated</t>
  </si>
  <si>
    <t>January</t>
  </si>
  <si>
    <t>http://allafrica.com/stories/201201050011.html</t>
  </si>
  <si>
    <t>http://www.google.com/hostednews/ap/article/ALeqM5i0vLgrHPiT5Bb1JFovYEUSitMf5g?docId=205d5f5f50a24d92b2b04fc944d3a582</t>
  </si>
  <si>
    <t>Gunmen Attack Police Station, Kill 12 Year-Old Girl in Jigaw</t>
  </si>
  <si>
    <t>Biriniwa</t>
  </si>
  <si>
    <t>Jigawa</t>
  </si>
  <si>
    <t>police deactivate bomb planted in station</t>
  </si>
  <si>
    <t>http://allafrica.com/stories/201201050502.html</t>
  </si>
  <si>
    <t>http://allafrica.com/stories/201201050566.html</t>
  </si>
  <si>
    <t>Biriniwa, Jigawa, Nigeria</t>
  </si>
  <si>
    <t>Head of Shehuri, Maiduguri Shot Dead</t>
  </si>
  <si>
    <t>Shehuri, Maiduguri</t>
  </si>
  <si>
    <t>Bomb explosion rocks Damaturu drinking spot</t>
  </si>
  <si>
    <t>Kandahar</t>
  </si>
  <si>
    <t>supposed 2 dead in separate shooting incident; http://saharareporters.com/news-page/three-bombs-detonated-maiduguri-despite-state-emergency-declaration-skynews-australia; Spokesman for Boko Haram, Abul-Qaqa, told journalists on the phone "We launched the attacks because the deadline we gave Christians and southerners to leave this region has expired," he said. "This is to confirm that we always match our words with actions." Daily Trust</t>
  </si>
  <si>
    <t>http://saharareporters.com/news-page/three-bombs-detonated-maiduguri-despite-state-emergency-declaration-skynews-australia</t>
  </si>
  <si>
    <t>http://www.vanguardngr.com/2012/01/explosions-rock-maiduguri-damaturu-as-boko-haram-ultimatum-expires/</t>
  </si>
  <si>
    <t>http://allafrica.com/stories/201201050620.html</t>
  </si>
  <si>
    <t>Gun Battle in Dala town claims the 2 lives</t>
  </si>
  <si>
    <t>Dala</t>
  </si>
  <si>
    <t>http://allafrica.com/stories/201201060638.html</t>
  </si>
  <si>
    <t>http://allafrica.com/stories/201201060920.html</t>
  </si>
  <si>
    <t>Three Bombs Detonated In Maiduguri</t>
  </si>
  <si>
    <t>Mairi</t>
  </si>
  <si>
    <t>contested claim that customs office was target of bomb; following day 2 extra judicial killings of BK reported http://old.news.yahoo.com/s/ap/20120105/ap_on_re_af/af_nigeria_violence</t>
  </si>
  <si>
    <t>http://af.reuters.com/article/topNews/idAFJOE80400J20120105</t>
  </si>
  <si>
    <t>Gunmen Attack Church in Gombe</t>
  </si>
  <si>
    <t>http://allafrica.com/stories/201201060384.html</t>
  </si>
  <si>
    <t>http://allafrica.com/stories/201201060823.html</t>
  </si>
  <si>
    <t>http://allafrica.com/stories/201201060575.html</t>
  </si>
  <si>
    <t>Boko Haram attacks church, kills 11 in Yola</t>
  </si>
  <si>
    <t>Yola</t>
  </si>
  <si>
    <t>Yola South</t>
  </si>
  <si>
    <t>http://nationalmirroronline.net/news/28677.html</t>
  </si>
  <si>
    <t>http://allafrica.com/stories/201201080031.html</t>
  </si>
  <si>
    <t>http://www.bbc.co.uk/news/world-africa-16442960</t>
  </si>
  <si>
    <t>Yola South, Adamawa, Nigeria</t>
  </si>
  <si>
    <t>Boko Haram Raid Banks in Potiskum, 2 dead</t>
  </si>
  <si>
    <t>http://allafrica.com/stories/201201080014.html</t>
  </si>
  <si>
    <t>http://digitaljournal.com/article/317462</t>
  </si>
  <si>
    <t>http://allafrica.com/stories/201201070050.html</t>
  </si>
  <si>
    <t>Igbos planning funeral vicitims of 1/5 /2011 deaths are attacked; "We are extending our frontiers to other places to show that the declaration of a state of emergency by the Nigerian government will not deter us. We can really go to wherever we want to go," said Abul Qaqa</t>
  </si>
  <si>
    <t>http://allafrica.com/stories/201201061241.html</t>
  </si>
  <si>
    <t>http://allafrica.com/stories/201201070013.html</t>
  </si>
  <si>
    <t>http://allafrica.com/stories/201201070005.html</t>
  </si>
  <si>
    <t>Two university students shot dead by suspected Boko Haram</t>
  </si>
  <si>
    <t>http://saferafricagroup.com/2012/01/09/two-university-students-shot-dead-by-suspected-boko-haram-gunmen-in-maiduguri-borno-state/</t>
  </si>
  <si>
    <t>Adamawa Killings Continue in Lamurde</t>
  </si>
  <si>
    <t>Lamurde</t>
  </si>
  <si>
    <t>http://allafrica.com/stories/201201080001.html</t>
  </si>
  <si>
    <t>Lamurde, Adamawa, Nigeria</t>
  </si>
  <si>
    <t>One killed, two injured in Maiduguri market attack</t>
  </si>
  <si>
    <t>http://odili.net/news/source/2012/jan/9/2.html</t>
  </si>
  <si>
    <t>http://www.dailytrust.com.ng/index.php?option=com_content&amp;view=article&amp;id=151883:one-killed-two-injured-in-maiduguri-market-attack&amp;catid=1:news&amp;Itemid=2</t>
  </si>
  <si>
    <t>http://allafrica.com/stories/201201091605.html</t>
  </si>
  <si>
    <t>Deadly Gun Attack on Bar in Yobe</t>
  </si>
  <si>
    <t>some reports place this incident in Damaturu</t>
  </si>
  <si>
    <t>http://saferafricagroup.com/2012/01/11/gunmen-kill-4-police-officers-and-4-others-in-potiskum-yobe-state/</t>
  </si>
  <si>
    <t>http://www.bbc.co.uk/news/world-africa-16499659</t>
  </si>
  <si>
    <t>http://allafrica.com/stories/201201110585.html</t>
  </si>
  <si>
    <t>Bomb Explosions in Jajeri Ward of Maiduguri</t>
  </si>
  <si>
    <t>Jajeri, Maiduguri</t>
  </si>
  <si>
    <t>Only one report of blasts could be found</t>
  </si>
  <si>
    <t>http://allafrica.com/stories/201201120299.html</t>
  </si>
  <si>
    <t>Four Igbos Fleeing Maiduguri killed by Boko Haram</t>
  </si>
  <si>
    <t>This Day report makes note of explosions in Maiduguri Metropolis that could not be verified</t>
  </si>
  <si>
    <t>http://elombah.com/index.php?option=com_content&amp;view=article&amp;id=9413:four-igbos-fleeing-maiduguri-killed-by-boko-haram&amp;catid=1:latest-news&amp;Itemid=67</t>
  </si>
  <si>
    <t>http://allafrica.com/stories/201201120472.html</t>
  </si>
  <si>
    <t>Attacks At Bars Leave Two Dead in Adamawa</t>
  </si>
  <si>
    <t>Wuro-Hausa</t>
  </si>
  <si>
    <t>unclear who is making ABH claim; other report attacks on mosques and homes</t>
  </si>
  <si>
    <t>http://allafrica.com/stories/201201161419.html</t>
  </si>
  <si>
    <t>http://allafrica.com/stories/201201140036.html</t>
  </si>
  <si>
    <t>http://news.ebruafrica.com/africa/heading-africa/four-die-in-nigeria-pub-attacks</t>
  </si>
  <si>
    <t>Gunmen Kill 2 Persons at Gombe Beer Parlour</t>
  </si>
  <si>
    <t>http://www.google.com/hostednews/afp/article/ALeqM5i1FWm8DCZ4zALXQl0qfajinCiqvg?docId=CNG.01fb6dc327a6394109c54439d2e4ab6c.91</t>
  </si>
  <si>
    <t>Gunmen Invade Homes, Kill Two in Maiduguri</t>
  </si>
  <si>
    <t>http://hosted2.ap.org/ALDEC/TDWorld/Article_2012-01-17-AF-Nigeria-Violence/id-86de7bbfe13c45b6b6e23669bcfcf0ce</t>
  </si>
  <si>
    <t>http://tribune.com.ng/index.php/news/34437-boko-haram-3-chadians-killed-in-yobe-2-others-in-maiduguri</t>
  </si>
  <si>
    <t>http://allafrica.com/stories/201201171184.html</t>
  </si>
  <si>
    <t>3 Chadians killed in Yobe</t>
  </si>
  <si>
    <t>http://www.washingtonpost.com/world/africa/police-5-killed-in-separate-northeast-nigeria-shootings-amid-wave-of-sectarian-violence/2012/01/17/gIQARpK34P_story.html</t>
  </si>
  <si>
    <t>Gunmen Kill Two, Soldiers Kill Four in Maiduguri</t>
  </si>
  <si>
    <t>gunmen kill 2 soldiers, but doubtful any killed by soldiers were BKH; soldiers rampage after attack</t>
  </si>
  <si>
    <t>http://allafrica.com/stories/201201181256.html</t>
  </si>
  <si>
    <t>http://allafrica.com/stories/201201181006.html</t>
  </si>
  <si>
    <t>http://allafrica.com/stories/201201180770.html</t>
  </si>
  <si>
    <t>Bomb Attempt At Senator's Residence</t>
  </si>
  <si>
    <t>http://allafrica.com/stories/201201200254.html</t>
  </si>
  <si>
    <t>http://allafrica.com/stories/201201200892.html</t>
  </si>
  <si>
    <t>Boko Haram Attacks Drinking Joint in Potiskum</t>
  </si>
  <si>
    <t>Dorawa Mashara</t>
  </si>
  <si>
    <t>only 1 report</t>
  </si>
  <si>
    <t>http://allafrica.com/stories/201201230623.html</t>
  </si>
  <si>
    <t>DSP, Army Corporal, Eight Others Killed As Explosions Rock Bauchi</t>
  </si>
  <si>
    <t>Tafawa Balewa</t>
  </si>
  <si>
    <t>Tafawa-Balewa</t>
  </si>
  <si>
    <t>no one alleging Boko Haram responsible; bombs at places of worship and simultaneous gunmen attacks at bank and police station</t>
  </si>
  <si>
    <t>http://allafrica.com/stories/201201230679.html</t>
  </si>
  <si>
    <t>http://allafrica.com/stories/201201230293.html</t>
  </si>
  <si>
    <t>http://allafrica.com/stories/201201231093.html</t>
  </si>
  <si>
    <t>Tafawa-Balewa, Bauchi, Nigeria</t>
  </si>
  <si>
    <t>Gunmen Kill Court Registrar in Borno</t>
  </si>
  <si>
    <t>Budum</t>
  </si>
  <si>
    <t>http://allafrica.com/stories/201201250560.html</t>
  </si>
  <si>
    <t>http://www.peoplesdaily-online.com/news/national-news/28795-jtf-kills-4-boko-haram-suspects-recover-explosives-in-borno</t>
  </si>
  <si>
    <t>Fresh Blasts, Gunfire Rock Kano</t>
  </si>
  <si>
    <t>Sheka</t>
  </si>
  <si>
    <t>no casualities reported as of yet; interesting story about youths taking over police station http://nigerianssavingnigerians.org/2012/01/25/youths-take-over-police-station-in-kano-state-nigeria-open-jail-cell-gates-pictures/</t>
  </si>
  <si>
    <t>http://allafrica.com/stories/201201240650.html</t>
  </si>
  <si>
    <t>http://allafrica.com/stories/201201250428.html</t>
  </si>
  <si>
    <t>http://allafrica.com/stories/201201250772.html</t>
  </si>
  <si>
    <t>Two Injured as Explosion Rocks Kano's Bus Terminal</t>
  </si>
  <si>
    <t>Sabon Gari</t>
  </si>
  <si>
    <t>german national abducted during time of explosion</t>
  </si>
  <si>
    <t>http://allafrica.com/stories/201201270479.html</t>
  </si>
  <si>
    <t>http://allafrica.com/stories/201201270337.html</t>
  </si>
  <si>
    <t>http://allafrica.com/stories/201201270348.html</t>
  </si>
  <si>
    <t>Gunmen Attack Police Post, Kill Officer</t>
  </si>
  <si>
    <t>Mandawari</t>
  </si>
  <si>
    <t>one report notes death of 4 BH gunmen in addition to one police; impression is that BH deaths most likely under reported to curb retaliation</t>
  </si>
  <si>
    <t>http://allafrica.com/stories/201201301042.html</t>
  </si>
  <si>
    <t>http://allafrica.com/stories/201201280017.html</t>
  </si>
  <si>
    <t>http://www.thenigerianvoice.com/nvnews/81210/1/policeman-4-bh-terrorists-killed-in-kano.html</t>
  </si>
  <si>
    <t>Gunmen Kill Policeman in Kaduna</t>
  </si>
  <si>
    <t>Unguwar Zazzagawa</t>
  </si>
  <si>
    <t>http://allafrica.com/stories/201201301380.html</t>
  </si>
  <si>
    <t>http://allafrica.com/stories/201201300657.html</t>
  </si>
  <si>
    <t>Boko Haram, Police in Fresh Gun Battle in Kano</t>
  </si>
  <si>
    <t>Naibawa</t>
  </si>
  <si>
    <t>casualties yet to be reported</t>
  </si>
  <si>
    <t>http://allafrica.com/stories/201201300852.html</t>
  </si>
  <si>
    <t>http://allafrica.com/stories/201201301535.html</t>
  </si>
  <si>
    <t>Bicycle Riding Gunmen Kill One in Patiskum</t>
  </si>
  <si>
    <t>http://www.vanguardngr.com/2012/01/gunmen-kill-church-guard-in-potiskum/</t>
  </si>
  <si>
    <t>http://allafrica.com/stories/201202031388.html</t>
  </si>
  <si>
    <t>Gunmen Kill Four People in Borno</t>
  </si>
  <si>
    <t>multiple locations' condradicting claims that AF barraks attacked; police station bombed however</t>
  </si>
  <si>
    <t>http://allafrica.com/stories/201202010368.html</t>
  </si>
  <si>
    <t>http://allafrica.com/stories/201202010198.html</t>
  </si>
  <si>
    <t>http://allafrica.com/stories/201202020244.html</t>
  </si>
  <si>
    <t>Police Corporal Killed in Kogi</t>
  </si>
  <si>
    <t>Ogori</t>
  </si>
  <si>
    <t>Kogi</t>
  </si>
  <si>
    <t>robbery of arm/ammunition</t>
  </si>
  <si>
    <t>http://allafrica.com/stories/201202020624.html</t>
  </si>
  <si>
    <t>http://allafrica.com/stories/201202020256.html</t>
  </si>
  <si>
    <t>http://www.kogireports.com/ogori-police-station-bombed-police-corporal-killed</t>
  </si>
  <si>
    <t>Ogori, Kogi, Nigeria</t>
  </si>
  <si>
    <t>Bomb Blasts Hit Maiduguri Again - Six Killed</t>
  </si>
  <si>
    <t>February</t>
  </si>
  <si>
    <t>Kabar Maila Ward</t>
  </si>
  <si>
    <t>Police say possible division with BH</t>
  </si>
  <si>
    <t>http://allafrica.com/stories/201202030399.html</t>
  </si>
  <si>
    <t>http://allafrica.com/stories/201202030421.html</t>
  </si>
  <si>
    <t>http://allafrica.com/stories/201202030731.html</t>
  </si>
  <si>
    <t>Boko Haram Kills Ex-Council Boss</t>
  </si>
  <si>
    <t>http://allafrica.com/stories/201202050017.html</t>
  </si>
  <si>
    <t>http://allafrica.com/stories/201202060727.html</t>
  </si>
  <si>
    <t>Robbers Bomb Bank, Police Station, Kill Medical Doctor in Kogi</t>
  </si>
  <si>
    <t>Ajaokuta</t>
  </si>
  <si>
    <t>http://allafrica.com/stories/201202060739.html</t>
  </si>
  <si>
    <t>http://saharareporters.com/news-page/boko-haram-strikes-kogi-kills-4-police-station-bank-burnt-pm-news-lagos</t>
  </si>
  <si>
    <t>http://allafrica.com/stories/201202060870.html</t>
  </si>
  <si>
    <t>Ajaokuta, Kogi, Nigeria</t>
  </si>
  <si>
    <t>Gunmen kill another 2 in Borno</t>
  </si>
  <si>
    <t>http://www.sunnewsonline.com/webpages/news/national/2012/feb/07/national-07-02-2012-008.html</t>
  </si>
  <si>
    <t>http://allafrica.com/stories/201202070636.html</t>
  </si>
  <si>
    <t>Gunmen Kill Security Operative in Damaturu</t>
  </si>
  <si>
    <t>http://allafrica.com/stories/201202061689.html</t>
  </si>
  <si>
    <t>http://allafrica.com/stories/201202070267.html</t>
  </si>
  <si>
    <t>Fresh explosion rocks Maiduguri</t>
  </si>
  <si>
    <t>http://www.vanguardngr.com/2012/02/fresh-explosion-rocks-maiduguri-as-fire-guts-falomo-police-barracks/</t>
  </si>
  <si>
    <t>http://allafrica.com/stories/201202070642.html</t>
  </si>
  <si>
    <t>Gunmen Attack, Burn Kano Police Station</t>
  </si>
  <si>
    <t>Sharada</t>
  </si>
  <si>
    <t>casualities eyewitness only; police report one wounded</t>
  </si>
  <si>
    <t>http://allafrica.com/stories/201202080519.html</t>
  </si>
  <si>
    <t>http://www.aljazeera.com/news/africa/2012/02/201226214510962947.html</t>
  </si>
  <si>
    <t>http://www.google.com/hostednews/afp/article/ALeqM5iefDUUHfuE_BpkhjJUgwGMgdSXag?docId=CNG.956cc047c755305c8ad4580183554bcc.371</t>
  </si>
  <si>
    <t>Suicide Bomber Hits Army Barracks in Kaduna</t>
  </si>
  <si>
    <t>Kawo</t>
  </si>
  <si>
    <t>casualties bombers only</t>
  </si>
  <si>
    <t>http://allafrica.com/stories/201202080099.html</t>
  </si>
  <si>
    <t>http://allafrica.com/stories/201202080020.html</t>
  </si>
  <si>
    <t>http://allafrica.com/stories/201202080512.html</t>
  </si>
  <si>
    <t>Four Killed As Soldiers Battle Boko Haram in Maiduguri</t>
  </si>
  <si>
    <t>Konar-Yobe</t>
  </si>
  <si>
    <t>http://allafrica.com/stories/201202130476.html</t>
  </si>
  <si>
    <t>http://allafrica.com/stories/201202130528.html</t>
  </si>
  <si>
    <t>http://allafrica.com/stories/201202131138.html</t>
  </si>
  <si>
    <t>Boko Haram Beheads Three in Maiduguri</t>
  </si>
  <si>
    <t>Ungwan Wal</t>
  </si>
  <si>
    <t>http://saharareporters.com/news-page/boko-haram-beheads-three-maiduguri</t>
  </si>
  <si>
    <t>Boko Haram Kills 7 in Borno</t>
  </si>
  <si>
    <t>Old Maiduguri</t>
  </si>
  <si>
    <t>Jere</t>
  </si>
  <si>
    <t>http://allafrica.com/stories/201202130594.html</t>
  </si>
  <si>
    <t>http://allafrica.com/stories/201202130860.html</t>
  </si>
  <si>
    <t>Jere, Borno, Nigeria</t>
  </si>
  <si>
    <t>Gunmen Kill Two in Potiskum</t>
  </si>
  <si>
    <t>christian traders</t>
  </si>
  <si>
    <t>http://allafrica.com/stories/201202140257.html</t>
  </si>
  <si>
    <t>http://www.gbooza.com/group/crime/forum/topics/boko-haram-gunmen-kill-2-igbo-traders-muslim-cleric#axzz1mYmQfuHm</t>
  </si>
  <si>
    <t>JTF 'Kills 12 Boko Haram Suspects in Shootout'</t>
  </si>
  <si>
    <t>Budun</t>
  </si>
  <si>
    <t>JTF claims killed 12, BH claims killed 12; press denied access to scene</t>
  </si>
  <si>
    <t>http://allafrica.com/stories/201202140955.html</t>
  </si>
  <si>
    <t>http://af.reuters.com/article/topNews/idAFJOE81D00K20120214</t>
  </si>
  <si>
    <t>Policeman Killed, Scores Injured as Twin Blasts Rock Kaduna</t>
  </si>
  <si>
    <t>Ungwa Sarki</t>
  </si>
  <si>
    <t>http://allafrica.com/stories/201202150823.html</t>
  </si>
  <si>
    <t>http://allafrica.com/stories/201202150227.html</t>
  </si>
  <si>
    <t>http://allafrica.com/stories/201202141267.html</t>
  </si>
  <si>
    <t>Boko Haram, Soldiers Engage in Shootout in Maiduguri</t>
  </si>
  <si>
    <t>Gwange</t>
  </si>
  <si>
    <t>BK kills JTF soldier; police raid area shooting, breaking into peoples house indiscriminately</t>
  </si>
  <si>
    <t>http://allafrica.com/stories/201202161174.html</t>
  </si>
  <si>
    <t>Gunmen Invade Kogi Prison, Free Inmates</t>
  </si>
  <si>
    <t>Koton Karfe</t>
  </si>
  <si>
    <t>http://allafrica.com/stories/201202160712.html</t>
  </si>
  <si>
    <t>http://allafrica.com/stories/201202160883.html</t>
  </si>
  <si>
    <t>http://allafrica.com/stories/201202160852.html</t>
  </si>
  <si>
    <t>Kogi, Kogi, Nigeria</t>
  </si>
  <si>
    <t>Three Policemen Dead As Gunmen Attact M I Wushishi Estate, Minna</t>
  </si>
  <si>
    <t>Wushishi</t>
  </si>
  <si>
    <t>Minna</t>
  </si>
  <si>
    <t>http://www.thenationonlineng.net/2011/index.php/news/37057-boko-haram-kills-three-policemen-in-niger.html</t>
  </si>
  <si>
    <t>http://allafrica.com/stories/201202170415.html</t>
  </si>
  <si>
    <t>Minna, Niger, Nigeria</t>
  </si>
  <si>
    <t>Bomb Blast Rocks Branch of Christ Embassy Church in Suleja</t>
  </si>
  <si>
    <t>Leadership article discusses Suleja as a recruiting groud for BH</t>
  </si>
  <si>
    <t>http://allafrica.com/stories/201202201401.html</t>
  </si>
  <si>
    <t>http://allafrica.com/stories/201202190124.html</t>
  </si>
  <si>
    <t>http://allafrica.com/stories/201202201948.html</t>
  </si>
  <si>
    <t>Sect Assassinates District Head, Islamic Cleric</t>
  </si>
  <si>
    <t>Konduga</t>
  </si>
  <si>
    <t>http://allafrica.com/stories/201202210240.html</t>
  </si>
  <si>
    <t>http://www.nigeriadailynews.com/latest-additions/29759-blast-rocks-suleja-fresh-killings-in-borno-yobe.html</t>
  </si>
  <si>
    <t>Konduga, Borno, Nigeria</t>
  </si>
  <si>
    <t>Gunmen Kill Cleric, Teacher in Yobe</t>
  </si>
  <si>
    <t>1 report</t>
  </si>
  <si>
    <t>http://allafrica.com/stories/201202230847.html</t>
  </si>
  <si>
    <t>Gunmen Set Primary Schools On Fire in Borno</t>
  </si>
  <si>
    <t>Kolumgna</t>
  </si>
  <si>
    <t>http://allafrica.com/stories/201202240474.html</t>
  </si>
  <si>
    <t>http://www.bbc.co.uk/news/world-africa-17147625</t>
  </si>
  <si>
    <t>Gunmen Kill Two Policemen in Minna</t>
  </si>
  <si>
    <t>http://allafrica.com/stories/201202231257.html</t>
  </si>
  <si>
    <t>http://allafrica.com/stories/201202230979.html</t>
  </si>
  <si>
    <t>http://allafrica.com/stories/201202240211.html</t>
  </si>
  <si>
    <t>Nigeria school set alight in Maiduguri</t>
  </si>
  <si>
    <t>many differing names in reports, def. 2 separate attacks but maybe 3.  no casualities, and not necessarily attributable to BH.</t>
  </si>
  <si>
    <t>http://tribune.com.ng/index.php/front-page-news/36572-boko-haram-sets-school-on-fire-in-borno-kills-4-policemen-in-kano-niger-as-us-offers-support-to-nigeria</t>
  </si>
  <si>
    <t>Soldiers, Boko Haram in Shoot-Out as Explosions Rock Kano</t>
  </si>
  <si>
    <t>Hotoro Quarters</t>
  </si>
  <si>
    <t>casualties reported, but no numbers</t>
  </si>
  <si>
    <t>http://allafrica.com/stories/201202230169.html</t>
  </si>
  <si>
    <t>http://allafrica.com/stories/201202230501.html</t>
  </si>
  <si>
    <t>http://allafrica.com/stories/201202230774.html</t>
  </si>
  <si>
    <t>Unknown Gunmen Kill Two Policemen in Kano</t>
  </si>
  <si>
    <t>http://allafrica.com/stories/201202240194.html</t>
  </si>
  <si>
    <t>http://allafrica.com/stories/201202240222.html</t>
  </si>
  <si>
    <t>http://allafrica.com/stories/201202240341.html</t>
  </si>
  <si>
    <t>Prison, police station under gun, bomb attack in Gombe</t>
  </si>
  <si>
    <t>http://www.vanguardngr.com/2012/02/prison-police-station-under-gun-bomb-attack-in-gombe/</t>
  </si>
  <si>
    <t>http://www.bbc.co.uk/news/world-africa-17162556</t>
  </si>
  <si>
    <t>http://www.tribune.com.ng/sat/index.php/news/6723-explosions-rock-gombe-five-die-in-kano.html</t>
  </si>
  <si>
    <t>Unknown gunmen killed 5 worshipperâ€‹s in Kano</t>
  </si>
  <si>
    <t>5 bombs detonated around city, 'Sule Kwaram, local vigilante head, primary target'</t>
  </si>
  <si>
    <t>http://www.vanguardngr.com/2012/02/unknown-gunmen-killed-5-worshipper%E2%80%8Bs-in-kano/</t>
  </si>
  <si>
    <t>http://www.google.com/hostednews/afp/article/ALeqM5iGKNbvoNnfeemcCfV7upGCxlNk3g?docId=CNG.7453e80027294121b001455bf26f9292.11</t>
  </si>
  <si>
    <t>Boko Haram Kills Policeman in Kaduna</t>
  </si>
  <si>
    <t>Kakuri</t>
  </si>
  <si>
    <t>http://allafrica.com/stories/201202271338.html</t>
  </si>
  <si>
    <t>http://nationalaccordnewspaper.com/index.php?option=com_content&amp;view=article&amp;id=5446:gunmen-kill-policeman-injure-2-in-separate-attacks&amp;catid=35:national-news&amp;Itemid=63</t>
  </si>
  <si>
    <t>Two Police Officers Shot By Gunmen in Rigasa, Kaduna</t>
  </si>
  <si>
    <t>Rigasa</t>
  </si>
  <si>
    <t>Gunmen Kill  Ward Head in Gaidam, Yobe</t>
  </si>
  <si>
    <t>Jajiberi</t>
  </si>
  <si>
    <t>coordinated assassinations; 1 report</t>
  </si>
  <si>
    <t>http://allafrica.com/stories/201202280492.html</t>
  </si>
  <si>
    <t>Gaidam, Yobe, Nigeria</t>
  </si>
  <si>
    <t>Gunmen Kill Three Cops, Loot Armoury in Adamawa</t>
  </si>
  <si>
    <t>Shuwa</t>
  </si>
  <si>
    <t>Madagali</t>
  </si>
  <si>
    <t>http://allafrica.com/stories/201202280421.html</t>
  </si>
  <si>
    <t>http://allafrica.com/stories/201202271388.html</t>
  </si>
  <si>
    <t>Madagali, Adamawa, Nigeria</t>
  </si>
  <si>
    <t>Gunmen Kill Ward Head in Potiskum, Yobe</t>
  </si>
  <si>
    <t>Misau road</t>
  </si>
  <si>
    <t>Two Killed and One Injured in Kukum Gida</t>
  </si>
  <si>
    <t>Kukum Gida</t>
  </si>
  <si>
    <t>Kaura</t>
  </si>
  <si>
    <t>http://allafrica.com/stories/201202280793.html</t>
  </si>
  <si>
    <t>http://allafrica.com/stories/201202280937.html</t>
  </si>
  <si>
    <t>Kaura, Kaduna, Nigeria</t>
  </si>
  <si>
    <t>Gunmen Attack Bank, Kill Police Corporal in Bauchi</t>
  </si>
  <si>
    <t>Jama'are</t>
  </si>
  <si>
    <t>simultaneous attacks; 12 bombs recovered at bank;</t>
  </si>
  <si>
    <t>http://allafrica.com/stories/201202290361.html</t>
  </si>
  <si>
    <t>http://allafrica.com/stories/201202290349.html</t>
  </si>
  <si>
    <t>http://allafrica.com/stories/201202290635.html</t>
  </si>
  <si>
    <t>Jama'are, Bauchi, Nigeria</t>
  </si>
  <si>
    <t>Gunmen Attack Police Headquarter in Adamawa</t>
  </si>
  <si>
    <t>Demsa</t>
  </si>
  <si>
    <t>eyewitness claim killed 'attacker' a passerby</t>
  </si>
  <si>
    <t>http://www.dailytrust.com.ng/index.php?option=com_content&amp;view=article&amp;id=155984:gunmen-raid-police-station-kill-officer-in-adamawa&amp;catid=1:news&amp;Itemid=2</t>
  </si>
  <si>
    <t>http://allafrica.com/stories/201202290847.html</t>
  </si>
  <si>
    <t>http://www.thisdaylive.com/articles/one-killed-as-gunmen-attack-police-stations/110379/</t>
  </si>
  <si>
    <t>Demsa, Adamawa, Nigeria</t>
  </si>
  <si>
    <t>Gunmen Kill Immigration Officer in Borno</t>
  </si>
  <si>
    <t>stole laptop, documents</t>
  </si>
  <si>
    <t>http://allafrica.com/stories/201202290178.html</t>
  </si>
  <si>
    <t>http://dailypost.com.ng/2012/02/29/boko-haram-kills-one-in-borno/</t>
  </si>
  <si>
    <t>Gunmen Sack Four Maiduguri Schools</t>
  </si>
  <si>
    <t>4 schools attacked early morning; Qaqa "We attacked the schools because security operatives are going to Islamiyya schools and picking teachers. We are attacking the public schools at night because we don't want to kill innocent pupils. Unless (Islamic schools) teachers are allowed to be, we would be compelled to continue attacking schools,"</t>
  </si>
  <si>
    <t>http://allafrica.com/stories/201202290228.html</t>
  </si>
  <si>
    <t>http://allafrica.com/stories/201202290330.html</t>
  </si>
  <si>
    <t>http://allafrica.com/stories/201202290453.html</t>
  </si>
  <si>
    <t>Boko Haram injures soldier in Maiduguri</t>
  </si>
  <si>
    <t>Abaganaram</t>
  </si>
  <si>
    <t>http://www.thenationonlineng.net/2011/index.php/news/38333-boko-haram-injures-soldier-in-maiduguri.html</t>
  </si>
  <si>
    <t>http://allafrica.com/stories/201203010710.html</t>
  </si>
  <si>
    <t>Gunmen Kill Teacher in Kaduna</t>
  </si>
  <si>
    <t>http://saharareporters.com/news-page/boko-haram-kills-secondary-school-teacher-kaduna-burns-down-fourth-school-maiduguri</t>
  </si>
  <si>
    <t>http://allafrica.com/stories/201203010689.html</t>
  </si>
  <si>
    <t>Gunmen Set More Schools Ablaze in Borno</t>
  </si>
  <si>
    <t>March</t>
  </si>
  <si>
    <t>varying # schools 5-7</t>
  </si>
  <si>
    <t>http://allafrica.com/stories/201203020186.html</t>
  </si>
  <si>
    <t>http://af.reuters.com/article/topNews/idAFJOE82100C20120302</t>
  </si>
  <si>
    <t>Three Killed in Bomb Factory Explosion</t>
  </si>
  <si>
    <t>http://allafrica.com/stories/201203040095.html</t>
  </si>
  <si>
    <t>http://www.tribune.com.ng/sat/index.php/front-page-articles/6786-explosion-at-bomb-factory-kills-boko-haram-members.html</t>
  </si>
  <si>
    <t>Boko Haram Kills 3 in Maiduguri Night Attacks</t>
  </si>
  <si>
    <t>Zannari</t>
  </si>
  <si>
    <t>http://allafrica.com/stories/201203050168.html</t>
  </si>
  <si>
    <t>http://allafrica.com/stories/201203050452.html</t>
  </si>
  <si>
    <t>Gunmen Kill Bridegroom After Wedding in Kano</t>
  </si>
  <si>
    <t>Kofar Dowanau</t>
  </si>
  <si>
    <t>the man was known to be a local government employee but he was largely seen as â€œa friend of the police and SSSâ€ being their informant which is why he was popularly known as Yallabai (a complimentary name often given to police out of respect for the career).</t>
  </si>
  <si>
    <t>http://allafrica.com/stories/201203050116.html</t>
  </si>
  <si>
    <t>http://www.dailytrust.com.ng/index.php?option=com_content&amp;view=article&amp;id=156295:how-kano-groom-was-killed&amp;catid=2:lead-stories&amp;Itemid=8</t>
  </si>
  <si>
    <t>Gunmen Kill Trader at Gamboru Market, Maiduguri</t>
  </si>
  <si>
    <t>Gamboru Market</t>
  </si>
  <si>
    <t>http://allafrica.com/stories/201203050089.html</t>
  </si>
  <si>
    <t>Gunmen Kill Two Cops, Injure Two Others in Kano</t>
  </si>
  <si>
    <t>Dorayi</t>
  </si>
  <si>
    <t>http://allafrica.com/stories/201203060578.html</t>
  </si>
  <si>
    <t>http://allafrica.com/stories/201203060438.html</t>
  </si>
  <si>
    <t>Three Feared Dead as Gunmen Attack Imo CP's Home</t>
  </si>
  <si>
    <t>Chiranchi</t>
  </si>
  <si>
    <t>http://allafrica.com/stories/201203060556.html</t>
  </si>
  <si>
    <t>http://allafrica.com/stories/201203060505.html</t>
  </si>
  <si>
    <t>Gunmen Kill Customs Comptroller</t>
  </si>
  <si>
    <t>Jaji</t>
  </si>
  <si>
    <t>http://allafrica.com/stories/201203070296.html</t>
  </si>
  <si>
    <t>http://allafrica.com/stories/201203070496.html</t>
  </si>
  <si>
    <t>http://allafrica.com/stories/201203070750.html</t>
  </si>
  <si>
    <t>Gunmen Raid Konduga Town, Raze Public Buildings, Churches</t>
  </si>
  <si>
    <t>http://allafrica.com/stories/201203080374.html</t>
  </si>
  <si>
    <t>http://allafrica.com/stories/201203080617.html</t>
  </si>
  <si>
    <t>http://allafrica.com/stories/201203080739.html</t>
  </si>
  <si>
    <t>Boko Haram Assassinates Local Malam</t>
  </si>
  <si>
    <t>Mashimary</t>
  </si>
  <si>
    <t>previously received death threat from BH; 1 report</t>
  </si>
  <si>
    <t>http://allafrica.com/stories/201203100430.html</t>
  </si>
  <si>
    <t>Gunmen Attack Police Station, Kill One in Maiduguri</t>
  </si>
  <si>
    <t>Bulabulim Ngarnam</t>
  </si>
  <si>
    <t>Gunmen Kill Adamawa Police SARS Commander</t>
  </si>
  <si>
    <t>Jimeta</t>
  </si>
  <si>
    <t>http://allafrica.com/stories/201203110111.html</t>
  </si>
  <si>
    <t>http://allafrica.com/stories/201203110033.html</t>
  </si>
  <si>
    <t>One Killed, Three Injured As Gunmen Attack Police Station in Kano</t>
  </si>
  <si>
    <t>Rijiyar Zaki</t>
  </si>
  <si>
    <t>http://allafrica.com/stories/201203110025.html</t>
  </si>
  <si>
    <t>http://www.thenationonlineng.net/2011/index.php/news/39291-boko-haram-strikes-again-in-kano-injures-three-policemen.html</t>
  </si>
  <si>
    <t>Attack On Mobile Base in Borno</t>
  </si>
  <si>
    <t>Bama</t>
  </si>
  <si>
    <t>http://allafrica.com/stories/201203120572.html</t>
  </si>
  <si>
    <t>http://pmnewsnigeria.com/2012/03/11/boko-haram-attack-foiled-in-bama/</t>
  </si>
  <si>
    <t>Bama, Borno, Nigeria</t>
  </si>
  <si>
    <t>Boko Haram kill former Chairman of Kukawa Local Council of Borno State</t>
  </si>
  <si>
    <t>Fezzan</t>
  </si>
  <si>
    <t>second time former chairman of this council has been assassinated</t>
  </si>
  <si>
    <t>http://www.naijavote.com/view/4431</t>
  </si>
  <si>
    <t>Police Inspector, Soldier, Four Others Killed in Adamawa</t>
  </si>
  <si>
    <t>most likely reprisals for army killing of 6 'sect members' that morning; residents claim army victims not actually BH http://www.todaysgist.com/2012/03/soldiers-uncover-boko-haram-hideouts11.html</t>
  </si>
  <si>
    <t>http://allafrica.com/stories/201203130940.html</t>
  </si>
  <si>
    <t>http://allafrica.com/stories/201203140648.html</t>
  </si>
  <si>
    <t>http://allafrica.com/stories/201203140426.html</t>
  </si>
  <si>
    <t>Policeman Killed As Gunmen Attack Police Station in Kano</t>
  </si>
  <si>
    <t>3rd time this police station has been attacked</t>
  </si>
  <si>
    <t>http://allafrica.com/stories/201203130560.html</t>
  </si>
  <si>
    <t>http://allafrica.com/stories/201203130332.html</t>
  </si>
  <si>
    <t>http://allafrica.com/stories/201203121438.html</t>
  </si>
  <si>
    <t>Boko Haram Kill Two Policemen in Kano</t>
  </si>
  <si>
    <t>Gwammaja Yan Azara</t>
  </si>
  <si>
    <t>one of the casualties was a gunman; attack on checkpoint</t>
  </si>
  <si>
    <t>http://allafrica.com/stories/201203140379.html</t>
  </si>
  <si>
    <t>http://saharareporters.com/news-page/suspected-militants-kill-two-policemen-kano-injure-soldier</t>
  </si>
  <si>
    <t>Christian Trader, Customs Official Shot</t>
  </si>
  <si>
    <t>http://www.abc4.com/news/world/story/Boko-Haram-blamed-for-more-Nigerian-attacks/04xiGNEpPkGdJN35fFtFpw.cspx</t>
  </si>
  <si>
    <t>Gunmen Kill Pastor, Village Head, 8 Others in Kaduna</t>
  </si>
  <si>
    <t>Kufara</t>
  </si>
  <si>
    <t>Chikun</t>
  </si>
  <si>
    <t>reports differ claiming: Fulani militia, gunmen, bandits, or BH</t>
  </si>
  <si>
    <t>http://allafrica.com/stories/201203170267.html</t>
  </si>
  <si>
    <t>http://allafrica.com/stories/201203180057.html</t>
  </si>
  <si>
    <t>http://allafrica.com/stories/201203190201.html</t>
  </si>
  <si>
    <t>Chikun, Kaduna, Nigeria</t>
  </si>
  <si>
    <t>Gunmen Kill 4 in Kano</t>
  </si>
  <si>
    <t>Cleric, Two Others Shot Dead by Gunmen in Borno</t>
  </si>
  <si>
    <t>http://allafrica.com/stories/201203240216.html</t>
  </si>
  <si>
    <t>http://allafrica.com/stories/201203240194.html</t>
  </si>
  <si>
    <t>2 Suspected Boko Haram Members Killed in Own Car Bomb</t>
  </si>
  <si>
    <t>Sabuwar Gondu</t>
  </si>
  <si>
    <t>not-nigerians' present</t>
  </si>
  <si>
    <t>http://allafrica.com/stories/201203250168.html</t>
  </si>
  <si>
    <t>http://allafrica.com/stories/201203250176.html</t>
  </si>
  <si>
    <t>http://allafrica.com/stories/201203260793.html</t>
  </si>
  <si>
    <t>Gunmen Kill Ex-Police Inspector, Friends in Borno</t>
  </si>
  <si>
    <t>Dala Kafanti</t>
  </si>
  <si>
    <t>http://allafrica.com/stories/201203260321.html</t>
  </si>
  <si>
    <t>http://www.peoplesdaily-online.com/news/national-news/32908-gunmen-kill-ex-cop-2-others-in-maiduguri</t>
  </si>
  <si>
    <t>Gunmen Kill Boko Haram's Kingpin's Father</t>
  </si>
  <si>
    <t>Bayan Quarters</t>
  </si>
  <si>
    <t>http://allafrica.com/stories/201203280294.html</t>
  </si>
  <si>
    <t>http://www.thenationonlineng.net/2011/index.php/news-update/41192-boko-haram-kills-qagaâ€™s-father.html</t>
  </si>
  <si>
    <t>http://allafrica.com/stories/201203280197.html</t>
  </si>
  <si>
    <t>Fune</t>
  </si>
  <si>
    <t>Fune, Yobe, Nigeria</t>
  </si>
  <si>
    <t>Gunmen Kill Police Inspector in Maiduguri</t>
  </si>
  <si>
    <t>http://allafrica.com/stories/201203290670.html</t>
  </si>
  <si>
    <t>http://allafrica.com/stories/201203290627.html</t>
  </si>
  <si>
    <t>Gunmen Kill Four, Rob Bank in Borno</t>
  </si>
  <si>
    <t>Askira</t>
  </si>
  <si>
    <t>Askira/Uba</t>
  </si>
  <si>
    <t>http://allafrica.com/stories/201203310301.html</t>
  </si>
  <si>
    <t>http://allafrica.com/stories/201204010033.html</t>
  </si>
  <si>
    <t>Askira/Uba, Borno, Nigeria</t>
  </si>
  <si>
    <t>Kogi Bomb Factory - 10 Killed in Boko Haram, Security Forces Gun Duel</t>
  </si>
  <si>
    <t>Idoma</t>
  </si>
  <si>
    <t>Okene</t>
  </si>
  <si>
    <t>http://allafrica.com/stories/201204020140.html</t>
  </si>
  <si>
    <t>http://allafrica.com/stories/201204010172.html</t>
  </si>
  <si>
    <t>Okene, Kogi, Nigeria</t>
  </si>
  <si>
    <t>Chibok LG Chairman Shot Dead in Borno</t>
  </si>
  <si>
    <t>April</t>
  </si>
  <si>
    <t>http://allafrica.com/stories/201204020279.html</t>
  </si>
  <si>
    <t>http://allafrica.com/stories/201204020860.html</t>
  </si>
  <si>
    <t>http://allafrica.com/stories/201204040263.html</t>
  </si>
  <si>
    <t>Gunmen burn police station in Nangere</t>
  </si>
  <si>
    <t>Nangere</t>
  </si>
  <si>
    <t>http://sundaytrust.com.ng/index.php?option=com_content&amp;view=article&amp;id=9751:gunmen-burn-police-stations-in-potiskum-nangere&amp;catid=41:latest-news&amp;Itemid=26</t>
  </si>
  <si>
    <t>http://allafrica.com/stories/201204020760.html</t>
  </si>
  <si>
    <t>Nangere, Yobe, Nigeria</t>
  </si>
  <si>
    <t>Gunmen burn police station in Potiskum</t>
  </si>
  <si>
    <t>Gunmen Kill Police ASP, Lecturer in Midnight Raid in Kaduna</t>
  </si>
  <si>
    <t>http://www.dailytrust.com.ng/index.php?option=com_content&amp;view=article&amp;id=158734:kadpoly-lecturer-policeman-killed-in-kaduna&amp;catid=1:news&amp;Itemid=2</t>
  </si>
  <si>
    <t>http://allafrica.com/stories/201204040787.html</t>
  </si>
  <si>
    <t>Man Killed While Planting Bomb On Petrol Tanker in Kaduna</t>
  </si>
  <si>
    <t>Unguwar Mu'azu</t>
  </si>
  <si>
    <t>http://allafrica.com/stories/201204020494.html</t>
  </si>
  <si>
    <t>http://allafrica.com/stories/201204030232.html</t>
  </si>
  <si>
    <t>Gunmen Kill SSS Operative in Borno</t>
  </si>
  <si>
    <t>http://allafrica.com/stories/201204030434.html</t>
  </si>
  <si>
    <t>Gunmen Kill Teacher in Kano</t>
  </si>
  <si>
    <t>Hotoro Arewa</t>
  </si>
  <si>
    <t>http://allafrica.com/stories/201204030273.html</t>
  </si>
  <si>
    <t>Hoodlums Storm Police Station, Cart Away 14 AK 47 Rifles</t>
  </si>
  <si>
    <t>Amichi</t>
  </si>
  <si>
    <t>Nnewi South</t>
  </si>
  <si>
    <t>Anambra</t>
  </si>
  <si>
    <t>http://allafrica.com/stories/201204050159.html</t>
  </si>
  <si>
    <t>http://allafrica.com/stories/201204060066.html</t>
  </si>
  <si>
    <t>http://allafrica.com/stories/201204050250.html</t>
  </si>
  <si>
    <t>Nnewi South, Anambra, Nigeria</t>
  </si>
  <si>
    <t>Suspected Gunmen Kill Eight at Monday Market</t>
  </si>
  <si>
    <t>Monday Market</t>
  </si>
  <si>
    <t>targeted killing of muslim man before main attack on christian traders</t>
  </si>
  <si>
    <t>http://allafrica.com/stories/201204050478.html</t>
  </si>
  <si>
    <t>http://allafrica.com/stories/201204050296.html</t>
  </si>
  <si>
    <t>http://www.tribune.com.ng/sun/component/content/article/105-crime-features/6955-maiduguri-monday-market-attack-where-gunmen-killed-9-igbos-3-kanuris</t>
  </si>
  <si>
    <t>Gunmen kill former gov aspirant in Kaduna</t>
  </si>
  <si>
    <t>Gwamna Road</t>
  </si>
  <si>
    <t>http://tribune.com.ng/sun/news/6935-gunmen-kill-former-gov-aspirant-in-kaduna</t>
  </si>
  <si>
    <t>http://blueprintng.com/?p=15905</t>
  </si>
  <si>
    <t>38 Killed in Kaduna Bomb Blast</t>
  </si>
  <si>
    <t>Junction Road</t>
  </si>
  <si>
    <t>http://www.bbc.co.uk/news/world-17650542</t>
  </si>
  <si>
    <t>http://allafrica.com/stories/201204090028.html</t>
  </si>
  <si>
    <t>http://allafrica.com/stories/201204090226.html</t>
  </si>
  <si>
    <t>Gunmen Kill Policeman's Six-Year-Old Daughter</t>
  </si>
  <si>
    <t>Dandali</t>
  </si>
  <si>
    <t>http://allafrica.com/stories/201204090089.html</t>
  </si>
  <si>
    <t>http://www.aljazeera.com/news/africa/2012/04/201249145944942654.html</t>
  </si>
  <si>
    <t>Gunmen attack police station, church, others, left several dead</t>
  </si>
  <si>
    <t>Dikwa</t>
  </si>
  <si>
    <t>http://allafrica.com/stories/printable/201204100407.html</t>
  </si>
  <si>
    <t>http://allafrica.com/stories/201204100141.html</t>
  </si>
  <si>
    <t>http://allafrica.com/stories/201204090744.html</t>
  </si>
  <si>
    <t>Dikwa, Borno, Nigeria</t>
  </si>
  <si>
    <t>10 Killed As Gunmen Attack Borno Town</t>
  </si>
  <si>
    <t>Banki</t>
  </si>
  <si>
    <t>5BH/5JTF; attacked Customs/Immigration &amp; police station</t>
  </si>
  <si>
    <t>http://www.thenigerianvoice.com/nvnews/87313/1/5-killed-in-another-boko-haram-attack-in-borno.html</t>
  </si>
  <si>
    <t>http://allafrica.com/stories/201204120159.html</t>
  </si>
  <si>
    <t>http://allafrica.com/stories/201204120730.html</t>
  </si>
  <si>
    <t>Gunmen Kill Trader in Maiduguri</t>
  </si>
  <si>
    <t>mention of second incident in Gamboru</t>
  </si>
  <si>
    <t>http://allafrica.com/stories/201204130114.html</t>
  </si>
  <si>
    <t>http://allafrica.com/stories/201204130154.html</t>
  </si>
  <si>
    <t>Schools Razed in Maiduguri</t>
  </si>
  <si>
    <t>Kulagumna</t>
  </si>
  <si>
    <t>over 15 schools burned down since ~jan; 7000 out of school</t>
  </si>
  <si>
    <t>http://allafrica.com/stories/201204170069.html</t>
  </si>
  <si>
    <t>Boko Haram Kills Spokesman Abu Qaqa Two</t>
  </si>
  <si>
    <t>story inconsitant - pr play; coin?</t>
  </si>
  <si>
    <t>http://allafrica.com/stories/201204161222.html</t>
  </si>
  <si>
    <t>http://allafrica.com/stories/201204160046.html</t>
  </si>
  <si>
    <t>http://allafrica.com/stories/201204170105.html</t>
  </si>
  <si>
    <t>Bomb Explodes Near Beer Parlour In Kano</t>
  </si>
  <si>
    <t>http://www.leadership.ng/nga/articles/22128/2012/04/16/bomb_explodes_near_beer_parlour_kano.html</t>
  </si>
  <si>
    <t>http://allafrica.com/stories/201204161458.html</t>
  </si>
  <si>
    <t>Gunmen Kill Two in Homes</t>
  </si>
  <si>
    <t>Railway Quarters</t>
  </si>
  <si>
    <t>Gunmen Kill 92-Year-Old Cleric in Maiduguri</t>
  </si>
  <si>
    <t>http://allafrica.com/stories/201204190074.html</t>
  </si>
  <si>
    <t>Vendor and Customs Officer Killed in Abbaganarm</t>
  </si>
  <si>
    <t>Abbaganarm</t>
  </si>
  <si>
    <t>http://allafrica.com/stories/201204200326.html</t>
  </si>
  <si>
    <t>http://allafrica.com/stories/201204201054.html</t>
  </si>
  <si>
    <t>Gunmen Kill Five Bakers in Maiduguri</t>
  </si>
  <si>
    <t>Polo</t>
  </si>
  <si>
    <t>http://allafrica.com/stories/201204200378.html</t>
  </si>
  <si>
    <t>http://allafrica.com/stories/201204230235.html</t>
  </si>
  <si>
    <t>Explosion Rocks Army Barrack</t>
  </si>
  <si>
    <t>Bukavu</t>
  </si>
  <si>
    <t>http://allafrica.com/stories/201204260060.html</t>
  </si>
  <si>
    <t>http://allafrica.com/stories/201204260380.html</t>
  </si>
  <si>
    <t>Boko Haram Kills Retired Civil Servant in Borno</t>
  </si>
  <si>
    <t>Bulunkutu</t>
  </si>
  <si>
    <t>http://ngrguardiannews.com/index.php?option=com_content&amp;view=article&amp;id=84373:suspected-boko-haram-gunmen-kill-six-in-borno-yobe&amp;catid=1:national&amp;Itemid=559</t>
  </si>
  <si>
    <t>Police Confirm Three Dead, 25 Injured in Kaduna Bomb Blasts</t>
  </si>
  <si>
    <t>Office containing several media outlets incl. ThisDay, Sun, and the Moment</t>
  </si>
  <si>
    <t>http://allafrica.com/stories/201204270073.html</t>
  </si>
  <si>
    <t>http://allafrica.com/stories/201204270139.html</t>
  </si>
  <si>
    <t>http://allafrica.com/stories/201204270023.html</t>
  </si>
  <si>
    <t>Boko Haram Kills Lecturer in Maiduguri</t>
  </si>
  <si>
    <t>1 report; JTF gives warning of Maiduguri BH attack using vehicles painted like military</t>
  </si>
  <si>
    <t>http://allafrica.com/stories/201204300505.html</t>
  </si>
  <si>
    <t>Suspected Boko Haram Militants Kill Police In Rigasa, Kaduna</t>
  </si>
  <si>
    <t>http://saharareporters.com/news-page/again-suspected-boko-haram-militants-kill-police-rigasa-kaduna</t>
  </si>
  <si>
    <t>http://allafrica.com/stories/201204300866.html</t>
  </si>
  <si>
    <t>Boko Haram kills four in Nigeria church attack: police</t>
  </si>
  <si>
    <t>http://af.reuters.com/article/topNews/idAFJOE83T04Z20120430</t>
  </si>
  <si>
    <t>http://dailytrust.com.ng/index.php?option=com_content&amp;view=article&amp;id=160996:5-killed-in-maiduguri-church-attack&amp;catid=1:news&amp;Itemid=2</t>
  </si>
  <si>
    <t>Gunmen Kill Ward Head in Kano</t>
  </si>
  <si>
    <t>http://allafrica.com/stories/201205020119.html</t>
  </si>
  <si>
    <t>http://allafrica.com/stories/201205010621.html</t>
  </si>
  <si>
    <t>Two BUK Professors, 16 Others Killed During Catholic Mass</t>
  </si>
  <si>
    <t>Bayero University</t>
  </si>
  <si>
    <t>http://allafrica.com/stories/201204290313.html</t>
  </si>
  <si>
    <t>http://allafrica.com/stories/201204300007.html</t>
  </si>
  <si>
    <t>http://allafrica.com/stories/201204300212.html</t>
  </si>
  <si>
    <t>11 Killed, 20 Injured in Taraba Bomb Blast</t>
  </si>
  <si>
    <t>Ministry of Finance</t>
  </si>
  <si>
    <t>Jalingo</t>
  </si>
  <si>
    <t>Taraba</t>
  </si>
  <si>
    <t>Punch says 2 ASBs targeted convoy of State Commissioner of Police in front of Ministry of Finance</t>
  </si>
  <si>
    <t>http://allafrica.com/stories/201205010275.html</t>
  </si>
  <si>
    <t>http://allafrica.com/stories/201204301163.html</t>
  </si>
  <si>
    <t>http://www.punchng.com/news/blast-shatters-taraba-finance-ministry-building/</t>
  </si>
  <si>
    <t>Jalingo, Taraba, Nigeria</t>
  </si>
  <si>
    <t>Dozens Killed in Cattle Market Raid</t>
  </si>
  <si>
    <t>http://allafrica.com/stories/printable/201205040215.html</t>
  </si>
  <si>
    <t>http://allafrica.com/stories/201205040081.html</t>
  </si>
  <si>
    <t>Two Killed as Gunmen Attack Prison, Police Station</t>
  </si>
  <si>
    <t>Kumshe</t>
  </si>
  <si>
    <t>set all prisoners free; first attacked Banki and were repelled; AFP alledging BH and bombs</t>
  </si>
  <si>
    <t>http://allafrica.com/stories/201205060125.html</t>
  </si>
  <si>
    <t>http://www.thenationonlineng.net/2011/index.php/news-update/45496-gunmen-invade-borno-prison-free-inmates.html</t>
  </si>
  <si>
    <t>http://www.modernghana.com/news/393263/1/gunmen-kill-seven-in-nigeria-attacks-police.html</t>
  </si>
  <si>
    <t>Police Inspector Killed in Kaduna</t>
  </si>
  <si>
    <t>Trikaniya</t>
  </si>
  <si>
    <t>http://blueprintng.com/?p=23702</t>
  </si>
  <si>
    <t>http://allafrica.com/stories/201205080075.html</t>
  </si>
  <si>
    <t>Four injured as bomb blast rocks hotel in Bauchi</t>
  </si>
  <si>
    <t>Bayan Gari</t>
  </si>
  <si>
    <t>http://dailyindependentnig.com/2012/05/four-injured-as-bomb-explodes-at-bauchi-hotel/</t>
  </si>
  <si>
    <t>http://allafrica.com/stories/201205090241.html</t>
  </si>
  <si>
    <t>Fear Grips BUK, As Police Defuse Three Bombs</t>
  </si>
  <si>
    <t>BUK</t>
  </si>
  <si>
    <t>http://allafrica.com/stories/printable/201205090241.html</t>
  </si>
  <si>
    <t>http://allafrica.com/stories/printable/201205090163.html</t>
  </si>
  <si>
    <t>Gunmen kill monarchs and police ofï¬cer</t>
  </si>
  <si>
    <t>Kutaru</t>
  </si>
  <si>
    <t>http://nationalmirroronline.net/news/39733.html</t>
  </si>
  <si>
    <t>http://www.tribune.com.ng/sun/news/7283-six-killed-in-bauchi-attack</t>
  </si>
  <si>
    <t>Gunmen Kill Village Head, Four Others</t>
  </si>
  <si>
    <t>night of coordinated attacks across several LGAs</t>
  </si>
  <si>
    <t>http://allafrica.com/stories/201205140260.html</t>
  </si>
  <si>
    <t>Three Killed as Explosion Rocks Bauchi</t>
  </si>
  <si>
    <t>Yana</t>
  </si>
  <si>
    <t>Bisau</t>
  </si>
  <si>
    <t>http://allafrica.com/stories/201205140714.html</t>
  </si>
  <si>
    <t>Bisau, Bauchi, Nigeria</t>
  </si>
  <si>
    <t>Soldier Killed in Duel With Gunmen in Kaduna</t>
  </si>
  <si>
    <t>Sabon Garin Rigasa</t>
  </si>
  <si>
    <t>http://allafrica.com/stories/201205140689.html</t>
  </si>
  <si>
    <t>http://saharareporters.com/news-page/gunmen-kill-soldier-rigasa-kaduna</t>
  </si>
  <si>
    <t>http://allafrica.com/stories/201205141090.html</t>
  </si>
  <si>
    <t>Two Killed As Gunmen Attack Police Outpost in Borno</t>
  </si>
  <si>
    <t>Mafa</t>
  </si>
  <si>
    <t>http://allafrica.com/stories/201205140985.html</t>
  </si>
  <si>
    <t>http://allafrica.com/stories/201205140891.html</t>
  </si>
  <si>
    <t>Mafa, Borno, Nigeria</t>
  </si>
  <si>
    <t>Gunmen in Sporadic Shooting, Kill Three</t>
  </si>
  <si>
    <t>Tukuntawa</t>
  </si>
  <si>
    <t>http://allafrica.com/stories/201205140768.html</t>
  </si>
  <si>
    <t>http://www.thenationonlineng.net/2011/index.php/news/46490-unknown-gunmen-kill-five-in-kano.html</t>
  </si>
  <si>
    <t>Islamic School Bombed</t>
  </si>
  <si>
    <t>Farawa</t>
  </si>
  <si>
    <t>http://allafrica.com/stories/201205180580.html</t>
  </si>
  <si>
    <t>http://allafrica.com/stories/201205180080.html</t>
  </si>
  <si>
    <t>Gunmen kill cleric, retired prison guard</t>
  </si>
  <si>
    <t>Indiski</t>
  </si>
  <si>
    <t>http://www.google.com/hostednews/afp/article/ALeqM5juuo8qtv_yJU2NOaOIXtZO6h7Kow?docId=CNG.b2b74546b61eb4f4c7775ae47ed03b00.9f1</t>
  </si>
  <si>
    <t>Gunmen Kill Police Officer in Yobe</t>
  </si>
  <si>
    <t>Pawari</t>
  </si>
  <si>
    <t>http://allafrica.com/stories/201205220970.html</t>
  </si>
  <si>
    <t>Gunmen Raid Borno Police Station, Kill One</t>
  </si>
  <si>
    <t>Beni sheik</t>
  </si>
  <si>
    <t>http://allafrica.com/stories/201205220475.html</t>
  </si>
  <si>
    <t>http://allafrica.com/stories/201205220684.html</t>
  </si>
  <si>
    <t>Four Killed, Houses Destroyed as Bomb Blast Rocks Maiduguri</t>
  </si>
  <si>
    <t>Mafoni</t>
  </si>
  <si>
    <t>After explosion JTF terrorize area</t>
  </si>
  <si>
    <t>http://allafrica.com/stories/201205230199.html</t>
  </si>
  <si>
    <t>http://allafrica.com/stories/201205230145.html</t>
  </si>
  <si>
    <t>http://blueprintng.com/?p=27599</t>
  </si>
  <si>
    <t>Gunmen Kill Police Officer in Borno</t>
  </si>
  <si>
    <t>Abujan Talakawa</t>
  </si>
  <si>
    <t>http://allafrica.com/stories/201205230495.html</t>
  </si>
  <si>
    <t>Gunmen Kill Four in Kano</t>
  </si>
  <si>
    <t>http://allafrica.com/stories/printable/201205280454.html</t>
  </si>
  <si>
    <t>http://allafrica.com/stories/201205280351.html</t>
  </si>
  <si>
    <t>http://www.vanguardngr.com/2012/05/gunmen-attack-on-muslim-worshippers-in-kano/</t>
  </si>
  <si>
    <t>http://allafrica.com/stories/201205280622.html</t>
  </si>
  <si>
    <t>Bandits Kill 10 in Borno</t>
  </si>
  <si>
    <t>Ndaya</t>
  </si>
  <si>
    <t>JTF trailed and killed 2BH</t>
  </si>
  <si>
    <t>http://allafrica.com/stories/201205310755.html</t>
  </si>
  <si>
    <t>http://allafrica.com/stories/201205310916.html</t>
  </si>
  <si>
    <t>Kidnapped German, Six Gunmen Killed as JTF Invades Boko Haram's Den</t>
  </si>
  <si>
    <t>Danbare</t>
  </si>
  <si>
    <t>German claimed by AQIM; meeting in progress during raid in which '6 members of Sura Council' present are killed by JTF</t>
  </si>
  <si>
    <t>http://allafrica.com/stories/201206010222.html</t>
  </si>
  <si>
    <t>http://allafrica.com/stories/201205310910.html</t>
  </si>
  <si>
    <t>http://allafrica.com/stories/201205311238.html</t>
  </si>
  <si>
    <t>Three Killed in Maiduguri</t>
  </si>
  <si>
    <t>http://allafrica.com/stories/201206040614.html</t>
  </si>
  <si>
    <t>Two Murdered in Maiduguri Night Raid</t>
  </si>
  <si>
    <t>Lawan Bukar</t>
  </si>
  <si>
    <t>2 consecutive TK in this area of Maiduguri</t>
  </si>
  <si>
    <t>http://allafrica.com/stories/201206040179.html</t>
  </si>
  <si>
    <t>http://allafrica.com/stories/201206051054.html</t>
  </si>
  <si>
    <t>Suicide bomber kills 12 at Church</t>
  </si>
  <si>
    <t>Yelwa</t>
  </si>
  <si>
    <t>http://www.reuters.com/article/2012/06/03/us-nigeria-violence-idUSBRE85204B20120603</t>
  </si>
  <si>
    <t>, Bauchi, Nigeria</t>
  </si>
  <si>
    <t>16 Die As JTF, Gunmen Clash in Borno</t>
  </si>
  <si>
    <t>Lawan Bukar Street, Abbaganaram, Budum and Shehuri</t>
  </si>
  <si>
    <t>Unclear how many casualties, most likely more than 16, the official figure. One report of over 30 of the dead were civilians. Battle lasted 24 hours. 100s of IDPs left area in 2 days previous in fear of JTF reprisals.</t>
  </si>
  <si>
    <t>http://allafrica.com/stories/201206070173.html</t>
  </si>
  <si>
    <t>http://allafrica.com/stories/201206061003.html</t>
  </si>
  <si>
    <t>http://allafrica.com/stories/201206070298.html</t>
  </si>
  <si>
    <t>Eight Killed, 24 Injured in Maiduguri Twin Bomb Blasts</t>
  </si>
  <si>
    <t>http://allafrica.com/stories/201206100182.html</t>
  </si>
  <si>
    <t>http://allafrica.com/stories/201206100122.html</t>
  </si>
  <si>
    <t>http://allafrica.com/stories/201206090022.html</t>
  </si>
  <si>
    <t>Gunmen Kill Custom Office</t>
  </si>
  <si>
    <t>Tishama</t>
  </si>
  <si>
    <t>http://saharareporters.com/news-page/kano-suspected-terrorists-gun-down-customs-officer-sss-operative</t>
  </si>
  <si>
    <t>http://allafrica.com/stories/201206110927.html</t>
  </si>
  <si>
    <t>Gunmen Kill SSS Operative in Kano</t>
  </si>
  <si>
    <t>10 Killed in Suicide Bomb on Jos Church</t>
  </si>
  <si>
    <t>Jos North</t>
  </si>
  <si>
    <t>casualty numbers unclear - some reports 3 dead, others 10, while reprisal attacks by youth supposedly claimed the lives of 4-7.</t>
  </si>
  <si>
    <t>http://allafrica.com/stories/201206110191.html</t>
  </si>
  <si>
    <t>http://allafrica.com/stories/201206110178.html</t>
  </si>
  <si>
    <t>Jos North, Plateau, Nigeria</t>
  </si>
  <si>
    <t>Gunmen Kill Two, Injure Three Policemen On Highway Patrol</t>
  </si>
  <si>
    <t>Dalori</t>
  </si>
  <si>
    <t>http://allafrica.com/stories/201206140748.html</t>
  </si>
  <si>
    <t>http://www.thenationonlineng.net/2011/index.php/news/50161-gunmen-kill-three-policemen.html</t>
  </si>
  <si>
    <t>Suicide Bombers Hit Church in Kaduna</t>
  </si>
  <si>
    <t>Attacks occurred in Zaria, Kaduna and Wusasa (Zaria), but difficult to extrapolate casualty numbers for each city. Hundreds injured, significant reprisal killings (The Moment reports up to 53 killed in reprisals) leading to reprisal protest by Hausa youths. Some have suggested that coordination of bombings too sophisticated for BH alone.</t>
  </si>
  <si>
    <t>http://allafrica.com/stories/201206180348.html</t>
  </si>
  <si>
    <t>http://allafrica.com/stories/201206170263.html</t>
  </si>
  <si>
    <t>http://allafrica.com/stories/201206180189.html</t>
  </si>
  <si>
    <t>Suicide Bombers Hit Churches in Zaria</t>
  </si>
  <si>
    <t>Wusasa</t>
  </si>
  <si>
    <t>Several feared dead in Damaturu gun battle</t>
  </si>
  <si>
    <t>2 day battle; several police, BH, and civilians killed; government house attacked; decapitations; 6 churches burned and schools razed</t>
  </si>
  <si>
    <t>http://allafrica.com/stories/201206220764.html</t>
  </si>
  <si>
    <t>http://premiumtimesng.com/news/5661-Several-feared-dead-Damaturu-gun-battle.html</t>
  </si>
  <si>
    <t>Gunmen Kill Police Officer, As Explosions Cause Panic</t>
  </si>
  <si>
    <t>explosives in car</t>
  </si>
  <si>
    <t>http://allafrica.com/stories/201206210929.html</t>
  </si>
  <si>
    <t>http://allafrica.com/stories/201206211131.html</t>
  </si>
  <si>
    <t>http://allafrica.com/stories/201206220383.html</t>
  </si>
  <si>
    <t>Gunmen Attack Damaturu Prison, Free 40 Inmates</t>
  </si>
  <si>
    <t>report says others killed in escape but bodies taken by gunmen</t>
  </si>
  <si>
    <t>http://allafrica.com/stories/201206250460.html</t>
  </si>
  <si>
    <t>http://allafrica.com/stories/201206240648.html</t>
  </si>
  <si>
    <t>http://allafrica.com/stories/201206250322.html</t>
  </si>
  <si>
    <t>Gunmen kill two civilians, JTF kills two suspects, arrests one</t>
  </si>
  <si>
    <t>Sabon Pegi</t>
  </si>
  <si>
    <t>http://www.thenationonlineng.net/2011/index.php/news/51939-gunmen-kill-two-civilians-jtf-kills-two-suspects-arrests-one.html</t>
  </si>
  <si>
    <t>http://allafrica.com/stories/201206270089.html</t>
  </si>
  <si>
    <t>Police Kill 17 Gunmen, Arrest 3 in Kano Multiple Bomb Blasts</t>
  </si>
  <si>
    <t>simultaneous attacks in damaturu</t>
  </si>
  <si>
    <t>http://premiumtimesng.com/metro/5783-corporal_10_others_killed_during_attack_on_kano_formations_polic.html</t>
  </si>
  <si>
    <t>http://saharareporters.com/news-page/gunfight-erupts-near-dala-police-station-kano</t>
  </si>
  <si>
    <t>Gunmen Kill Ex-Councilor, Five Others in Kano</t>
  </si>
  <si>
    <t>Kurna Asabe</t>
  </si>
  <si>
    <t>actually a horrible string of murders across the area</t>
  </si>
  <si>
    <t>http://allafrica.com/stories/201207021075.html</t>
  </si>
  <si>
    <t>http://allafrica.com/stories/201207030398.html</t>
  </si>
  <si>
    <t>9 Construction Workers Slaughtered in Borno</t>
  </si>
  <si>
    <t>Bolori Quarters</t>
  </si>
  <si>
    <t>men were workers at main mosque in Borno; mostly from adamawa state; only This Day uses 'BH'</t>
  </si>
  <si>
    <t>http://allafrica.com/stories/201207030803.html</t>
  </si>
  <si>
    <t>http://allafrica.com/stories/201207030625.html</t>
  </si>
  <si>
    <t>http://allafrica.com/stories/201207030396.html</t>
  </si>
  <si>
    <t>Gunmen Kill Borno Housing Corporation GM</t>
  </si>
  <si>
    <t>http://allafrica.com/stories/201207050249.html</t>
  </si>
  <si>
    <t>http://allafrica.com/stories/201207050401.html</t>
  </si>
  <si>
    <t>Shehu of Borno, Deputy Governor Escape Death As Suicide Bomber Kills 10</t>
  </si>
  <si>
    <t>Central Mosque</t>
  </si>
  <si>
    <t>15 y.o. suicide bomber</t>
  </si>
  <si>
    <t>http://allafrica.com/stories/201207140040.html</t>
  </si>
  <si>
    <t>http://allafrica.com/stories/201207140057.html</t>
  </si>
  <si>
    <t>JTF, Terrorists Clash Claims Two Lives in Maiduguri</t>
  </si>
  <si>
    <t>Gambouru</t>
  </si>
  <si>
    <t>http://allafrica.com/stories/201207200275.html</t>
  </si>
  <si>
    <t>http://nationalmirroronline.net/news/45975.html</t>
  </si>
  <si>
    <t>15-Year-Old Twins Slaughtered in Yobe</t>
  </si>
  <si>
    <t>Nasarawa</t>
  </si>
  <si>
    <t>http://allafrica.com/stories/201207230391.html</t>
  </si>
  <si>
    <t>Bomb Blast Kills Six-Year-Old Boy, Injures 10 in Bauchi</t>
  </si>
  <si>
    <t>Tudun Wadan Daniya Bayan Garin</t>
  </si>
  <si>
    <t>http://allafrica.com/stories/201207230562.html</t>
  </si>
  <si>
    <t>http://allafrica.com/stories/201207230244.html</t>
  </si>
  <si>
    <t>Gunmen burn Yobe school</t>
  </si>
  <si>
    <t>Yobe Children's Academy</t>
  </si>
  <si>
    <t>http://www.theeagleonline.com.ng/home/news/4017-gunmen-burn-yobe-school</t>
  </si>
  <si>
    <t>Five Persons Killed in Maiduguri</t>
  </si>
  <si>
    <t>Ganaram</t>
  </si>
  <si>
    <t>http://allafrica.com/stories/201207240264.html</t>
  </si>
  <si>
    <t>Gunmen Kill Islamic Scholar in Kano</t>
  </si>
  <si>
    <t>Gwammaja</t>
  </si>
  <si>
    <t>http://allafrica.com/stories/201207240205.html</t>
  </si>
  <si>
    <t>http://allafrica.com/stories/201207240538.html</t>
  </si>
  <si>
    <t>Gunmen Kill Four, Set Police Station Ablaze in Borno</t>
  </si>
  <si>
    <t>Gubio</t>
  </si>
  <si>
    <t>burnt police station and lga secretariat</t>
  </si>
  <si>
    <t>http://allafrica.com/stories/201207270247.html</t>
  </si>
  <si>
    <t>http://allafrica.com/stories/201207270651.html</t>
  </si>
  <si>
    <t>Gubio, Borno, Nigeria</t>
  </si>
  <si>
    <t>Two Indians Killed, One Injured in Maiduguri</t>
  </si>
  <si>
    <t>money stolen/robbery</t>
  </si>
  <si>
    <t>http://allafrica.com/stories/201207260262.html</t>
  </si>
  <si>
    <t>http://allafrica.com/stories/201207260370.html</t>
  </si>
  <si>
    <t>Gunmen Kill Three Policemen in Bauchi</t>
  </si>
  <si>
    <t>Bauchi-Gombe road</t>
  </si>
  <si>
    <t>http://allafrica.com/stories/201207270659.html</t>
  </si>
  <si>
    <t>http://allafrica.com/stories/201207261056.html</t>
  </si>
  <si>
    <t>Gunmen Kill Police Inspector in Bauchi</t>
  </si>
  <si>
    <t>Zango</t>
  </si>
  <si>
    <t>http://allafrica.com/stories/201207290210.html</t>
  </si>
  <si>
    <t>http://allafrica.com/stories/201207290167.html</t>
  </si>
  <si>
    <t>Gunmen Kill Two Air Force Officers in Kano</t>
  </si>
  <si>
    <t>Na'ibawa</t>
  </si>
  <si>
    <t>http://allafrica.com/stories/201207300510.html</t>
  </si>
  <si>
    <t>http://allafrica.com/stories/201207300141.html</t>
  </si>
  <si>
    <t>Suicide Bomber, Three Gunmen Killed in Failed Attack On Janbulo Mosque</t>
  </si>
  <si>
    <t>Janbulo</t>
  </si>
  <si>
    <t>http://allafrica.com/stories/201207310345.html</t>
  </si>
  <si>
    <t>http://www.leadership.ng/nga/articles/31189/2012/07/30/suicide_bomber_3_gunmen_killed_failed_attack_janbulo_mosque.html</t>
  </si>
  <si>
    <t>Two Cops, Six Others Killed in Adamawa</t>
  </si>
  <si>
    <t>http://allafrica.com/stories/201208010508.html</t>
  </si>
  <si>
    <t>Suicide Bomber Targets Fika Monarch - Boko Haram Claims Responsibility</t>
  </si>
  <si>
    <t>failed assassination attempt</t>
  </si>
  <si>
    <t>http://allafrica.com/stories/201208040356.html</t>
  </si>
  <si>
    <t>http://allafrica.com/stories/201208040400.html</t>
  </si>
  <si>
    <t>http://allafrica.com/stories/201208040504.html</t>
  </si>
  <si>
    <t>Five Killed As Gunshots Rain in Maiduguri</t>
  </si>
  <si>
    <t>attacks/explosions across city; 1 report</t>
  </si>
  <si>
    <t>http://allafrica.com/stories/201208050298.html</t>
  </si>
  <si>
    <t>Boko Haram Kills Ex-Commissioner in Maiduguri</t>
  </si>
  <si>
    <t>http://allafrica.com/stories/201208060322.html</t>
  </si>
  <si>
    <t>http://allafrica.com/stories/201208060151.html</t>
  </si>
  <si>
    <t>Boko Haram Kills Immigration Officer in Maiduguri</t>
  </si>
  <si>
    <t>http://allafrica.com/stories/201208060715.html</t>
  </si>
  <si>
    <t>Suicide bomb attack on Nigeria checkpoint kills eight</t>
  </si>
  <si>
    <t>Shagari</t>
  </si>
  <si>
    <t>http://www.reuters.com/article/2012/08/05/us-nigeria-violence-idUSBRE8740EV20120805</t>
  </si>
  <si>
    <t>http://allafrica.com/stories/201208060131.html</t>
  </si>
  <si>
    <t>http://allafrica.com/stories/201208060364.html</t>
  </si>
  <si>
    <t>Gunmen Kill 20 Worshippers in Okene Deeper Life Bible Church</t>
  </si>
  <si>
    <t>Adavi</t>
  </si>
  <si>
    <t>http://allafrica.com/stories/201208070118.html</t>
  </si>
  <si>
    <t>http://allafrica.com/stories/201208070120.html</t>
  </si>
  <si>
    <t>http://allafrica.com/stories/201208070099.html</t>
  </si>
  <si>
    <t>Adavi, Kogi, Nigeria</t>
  </si>
  <si>
    <t>Two Soldiers Killed in Okene Attack</t>
  </si>
  <si>
    <t>http://allafrica.com/stories/201208080053.html</t>
  </si>
  <si>
    <t>http://allafrica.com/stories/201208080062.html</t>
  </si>
  <si>
    <t>Gunmen Kill Maiduguri Tea Vendor, Injure Two Others</t>
  </si>
  <si>
    <t>Gomari</t>
  </si>
  <si>
    <t>http://allafrica.com/stories/201208100898.html</t>
  </si>
  <si>
    <t>http://allafrica.com/stories/201208100451.html</t>
  </si>
  <si>
    <t>Gunmen Shot Dead Two Policemen in Bauchi</t>
  </si>
  <si>
    <t>Bauchi-Kano Road</t>
  </si>
  <si>
    <t>http://allafrica.com/stories/201208090214.html</t>
  </si>
  <si>
    <t>http://allafrica.com/stories/201208090229.html</t>
  </si>
  <si>
    <t>Church Set Ablaze in Maiduguri</t>
  </si>
  <si>
    <t>Gajiganna</t>
  </si>
  <si>
    <t>Magumeri</t>
  </si>
  <si>
    <t>http://allafrica.com/stories/201208110349.html</t>
  </si>
  <si>
    <t>http://www.ngrguardiannews.com/index.php?option=com_content&amp;id=95226%3Agunmen-burn-borno-church-kill-banker&amp;Itemid=559</t>
  </si>
  <si>
    <t>Magumeri, Borno, Nigeria</t>
  </si>
  <si>
    <t>Gunmen Kill Banker</t>
  </si>
  <si>
    <t>http://allafrica.com/stories/201208110176.html</t>
  </si>
  <si>
    <t>Gunmen Attack Gombe Catholic Church, Kill Policeman</t>
  </si>
  <si>
    <t>Kanoyel</t>
  </si>
  <si>
    <t>Bogo</t>
  </si>
  <si>
    <t>http://allafrica.com/stories/201208130319.html</t>
  </si>
  <si>
    <t>http://allafrica.com/stories/201208130317.html</t>
  </si>
  <si>
    <t>Bogo, Gombe, Nigeria</t>
  </si>
  <si>
    <t>Shooting, Massive Arrests in Damaturu</t>
  </si>
  <si>
    <t>Bindigari</t>
  </si>
  <si>
    <t>Next day protests by 300 women for 'indiscriminate arrests':http://allafrica.com/stories/201208140243.html ; causes thousands to flee: http://allafrica.com/stories/201208140571.html</t>
  </si>
  <si>
    <t>http://allafrica.com/stories/201208130063.html</t>
  </si>
  <si>
    <t>http://allafrica.com/stories/201208130169.html</t>
  </si>
  <si>
    <t>http://allafrica.com/stories/201208130335.html</t>
  </si>
  <si>
    <t>Soldier, 20 Gunmen Killed in Borno Shoot-Out</t>
  </si>
  <si>
    <t>http://allafrica.com/stories/201208130070.html</t>
  </si>
  <si>
    <t>http://allafrica.com/stories/201208130064.html</t>
  </si>
  <si>
    <t>Bomb Carriers Blasted to Death in Kaduna</t>
  </si>
  <si>
    <t>http://allafrica.com/stories/201208150100.html</t>
  </si>
  <si>
    <t>http://allafrica.com/stories/201208150098.html</t>
  </si>
  <si>
    <t>Gunmen Attack Convoy Carrying Corpse in Damaturu</t>
  </si>
  <si>
    <t>1 report; officer assassinated, next day convoy attacked</t>
  </si>
  <si>
    <t>http://allafrica.com/stories/201208160763.html</t>
  </si>
  <si>
    <t>Two Killed As Suicide Bomber Targets Jtf Patrol Vehicle in Maiduguri</t>
  </si>
  <si>
    <t>Customs Area</t>
  </si>
  <si>
    <t>http://allafrica.com/stories/201208160369.html</t>
  </si>
  <si>
    <t>http://allafrica.com/stories/201208160284.html</t>
  </si>
  <si>
    <t>Gunmen Kill Former Secretary to Borno Emirate Council</t>
  </si>
  <si>
    <t>http://allafrica.com/stories/201208180777.html</t>
  </si>
  <si>
    <t>http://www.vanguardngr.com/2012/08/gunmen-kill-former-shehu-of-bornos-secretary/</t>
  </si>
  <si>
    <t>Gunmen Kill Four in Port Harcourt</t>
  </si>
  <si>
    <t>Ikwerre Road</t>
  </si>
  <si>
    <t>Port-Harcourt</t>
  </si>
  <si>
    <t>Rivers</t>
  </si>
  <si>
    <t>cult related; general rise in 'cult' related killings in south</t>
  </si>
  <si>
    <t>http://allafrica.com/stories/201208230550.html</t>
  </si>
  <si>
    <t>http://www.leadership.ng/nga/articles/33177/2012/08/23/rivers_suspected_cultists_kill_2_near_nuj_secretariat.html</t>
  </si>
  <si>
    <t>Port-Harcourt, Rivers, Nigeria</t>
  </si>
  <si>
    <t>Gunmen Kill Two in Yobe</t>
  </si>
  <si>
    <t>Gonori</t>
  </si>
  <si>
    <t>Gujba</t>
  </si>
  <si>
    <t>http://allafrica.com/stories/201208220741.html</t>
  </si>
  <si>
    <t>Gujba, Yobe, Nigeria</t>
  </si>
  <si>
    <t>Gunmen Attack Police Guarding Damaturu Prison</t>
  </si>
  <si>
    <t>Gashua Road</t>
  </si>
  <si>
    <t>http://allafrica.com/stories/201208230224.html</t>
  </si>
  <si>
    <t>http://www.ngrguardiannews.com/index.php?option=com_content&amp;view=article&amp;id=96547:gunmen-attack-yobe-prison-injure-policemen-civilians&amp;catid=1:national&amp;Itemid=559</t>
  </si>
  <si>
    <t>http://allafrica.com/stories/201208230250.html</t>
  </si>
  <si>
    <t>Gunmen Kill Two, Burn Buildings at Goniri Village in Yobe</t>
  </si>
  <si>
    <t>Goniri Village</t>
  </si>
  <si>
    <t>sharia court, school, and police station attacked</t>
  </si>
  <si>
    <t>http://allafrica.com/stories/201208230887.html</t>
  </si>
  <si>
    <t>http://www.guardiannewsngr.com/index.php?option=com_content&amp;view=article&amp;id=96446:gunmen-kill-two-raze-sharia-court-school-police-station&amp;catid=1:national&amp;Itemid=559</t>
  </si>
  <si>
    <t>Boko Haram Attacks Bank in Gashua</t>
  </si>
  <si>
    <t>Gashua</t>
  </si>
  <si>
    <t>Bade</t>
  </si>
  <si>
    <t>http://allafrica.com/stories/201208260424.html</t>
  </si>
  <si>
    <t>http://www.tribune.com.ng/sun/news/8334-sect-kills-2-in-gashua</t>
  </si>
  <si>
    <t>Bade, Yobe, Nigeria</t>
  </si>
  <si>
    <t>Suspected Boko Haram Member Dies in Wheel Barrow Bomb Attack</t>
  </si>
  <si>
    <t>Ramat Square</t>
  </si>
  <si>
    <t>http://allafrica.com/stories/201208290125.html</t>
  </si>
  <si>
    <t>http://www.tribune.com.ng/index.php/front-page-news/46709-2-die-in-maiduguri-bomb-explosion</t>
  </si>
  <si>
    <t>http://allafrica.com/stories/201208290522.html</t>
  </si>
  <si>
    <t>20 Slaughtered As Residents Flee Damaturu Over Serial Killings</t>
  </si>
  <si>
    <t>http://allafrica.com/stories/201209010428.html</t>
  </si>
  <si>
    <t>How Gunmen Killed Sokoto Islamic Cleric</t>
  </si>
  <si>
    <t>Birkitawa</t>
  </si>
  <si>
    <t>Dange</t>
  </si>
  <si>
    <t>Sokoto</t>
  </si>
  <si>
    <t>http://allafrica.com/stories/201209050836.html</t>
  </si>
  <si>
    <t>http://www.thisdaylive.com/articles/boko-haram-jtf-attributes-success-to-intelligence-gathering/124018/</t>
  </si>
  <si>
    <t>Dange, Sokoto, Nigeria</t>
  </si>
  <si>
    <t>Ekiti Varsity Mourns Law Teacher Killed in Borno</t>
  </si>
  <si>
    <t>http://allafrica.com/stories/201209050135.html</t>
  </si>
  <si>
    <t>http://allafrica.com/stories/201209050829.html</t>
  </si>
  <si>
    <t>Mobile Operators Cry Out As Terrorists Bomb Facilities</t>
  </si>
  <si>
    <t>http://allafrica.com/stories/printable/201209060225.html</t>
  </si>
  <si>
    <t>http://allafrica.com/stories/201209060089.html</t>
  </si>
  <si>
    <t>Gunmen Kill Traders, Set Ablaze MTN Office Maiduguri</t>
  </si>
  <si>
    <t>10 Killed As JTF, Gunmen Clash in Maiduguri</t>
  </si>
  <si>
    <t>http://allafrica.com/stories/201209180933.html</t>
  </si>
  <si>
    <t>Gunmen Kill NSCDC Official, Wife, Daughter, and Brother</t>
  </si>
  <si>
    <t>http://allafrica.com/stories/printable/201209170137.html</t>
  </si>
  <si>
    <t>http://allafrica.com/stories/201209170118.html</t>
  </si>
  <si>
    <t>http://allafrica.com/stories/201209180216.html</t>
  </si>
  <si>
    <t>Gunmen Kill Borno Attorney-General</t>
  </si>
  <si>
    <t>http://allafrica.com/stories/201209190395.html</t>
  </si>
  <si>
    <t>http://www.reuters.com/article/2012/09/18/us-nigeria-violence-idUSBRE88H0WU20120918</t>
  </si>
  <si>
    <t>Gunmen Shoot Ex-Comptroller General of Prisons, Kill Prison Warder in Bauchi</t>
  </si>
  <si>
    <t>http://allafrica.com/stories/201209180515.html</t>
  </si>
  <si>
    <t>http://allafrica.com/stories/201209181024.html</t>
  </si>
  <si>
    <t>Suicide Bomber Attacks Bauchi Church</t>
  </si>
  <si>
    <t>Tafawa Balewa Stadium</t>
  </si>
  <si>
    <t>http://allafrica.com/stories/201209240060.html</t>
  </si>
  <si>
    <t>http://allafrica.com/stories/201209230451.html</t>
  </si>
  <si>
    <t>http://allafrica.com/stories/201209230450.html</t>
  </si>
  <si>
    <t>We Killed 35 Boko Haram Members in Damaturu - JTF</t>
  </si>
  <si>
    <t>http://allafrica.com/stories/201209250353.html</t>
  </si>
  <si>
    <t>http://allafrica.com/stories/201209250168.html</t>
  </si>
  <si>
    <t>Gunmen Attack Ex-SGF Aminu Saleh's Residence, Kill Two Cops</t>
  </si>
  <si>
    <t>http://saharareporters.com/news-page/gunmen-kill-two-police-guards-home-former-secretary-nigerian-government-bauchi</t>
  </si>
  <si>
    <t>http://allafrica.com/stories/201209270050.html</t>
  </si>
  <si>
    <t>Gunmen Kill Soldier, Four Others in Maiduguri</t>
  </si>
  <si>
    <t>http://allafrica.com/stories/201210020575.html</t>
  </si>
  <si>
    <t>http://allafrica.com/stories/201210020109.html</t>
  </si>
  <si>
    <t>Gunmen Kill 46 Students in Mubi</t>
  </si>
  <si>
    <t>http://allafrica.com/stories/201210030021.html</t>
  </si>
  <si>
    <t>http://allafrica.com/stories/201210030321.html</t>
  </si>
  <si>
    <t>http://allafrica.com/stories/201210030094.html</t>
  </si>
  <si>
    <t>Two Students Killed As Gunmen Attack UNIMAID</t>
  </si>
  <si>
    <t>Bama Road</t>
  </si>
  <si>
    <t>http://allafrica.com/stories/201210040168.html</t>
  </si>
  <si>
    <t>http://www.foxnews.com/world/2012/10/02/at-least-26-students-killed-in-attack-on-college-hostels-in-nigeria/</t>
  </si>
  <si>
    <t>Boko Haram Islamists kill Cameroon mayor</t>
  </si>
  <si>
    <t>http://www.cameroononline.org/2012/10/20/boko-haram-islamists-kill-cameroon-mayor/</t>
  </si>
  <si>
    <t>Chinese Coy Confirms Killing of Employee in Maiduguri</t>
  </si>
  <si>
    <t>http://allafrica.com/stories/201210080772.html</t>
  </si>
  <si>
    <t>http://saharareporters.com/news-page/gunmen-kill-three-chinese-construction-workers-maiduguri-punch-newspaper</t>
  </si>
  <si>
    <t>Many feared dead as gunmen attack Yobe village</t>
  </si>
  <si>
    <t>Dogon Kuka</t>
  </si>
  <si>
    <t>http://www.punchng.com/news/many-feared-dead-as-gunmen-attack-yobe-village/</t>
  </si>
  <si>
    <t>http://odili.net/news/source/2012/oct/8/615.html</t>
  </si>
  <si>
    <t>, Yobe, Nigeria</t>
  </si>
  <si>
    <t>Retired Colonel Shot</t>
  </si>
  <si>
    <t>http://thenigerianoracle.com/2012/10/07/jtf-kill-four-suspected-terrorists-in-yobe/</t>
  </si>
  <si>
    <t>7 Soliders Killed in Maiduguri</t>
  </si>
  <si>
    <t>http://allafrica.com/stories/201210090221.html</t>
  </si>
  <si>
    <t>http://allafrica.com/stories/201210090227.html</t>
  </si>
  <si>
    <t>Gunmen Kill Two Policemen in Kano</t>
  </si>
  <si>
    <t>http://allafrica.com/stories/201210100288.html</t>
  </si>
  <si>
    <t>http://allafrica.com/stories/201210100306.html</t>
  </si>
  <si>
    <t>, Kano, Nigeria</t>
  </si>
  <si>
    <t>Gunmen Kill Mobile Policeman in Bauchi</t>
  </si>
  <si>
    <t>Gudun</t>
  </si>
  <si>
    <t>http://allafrica.com/stories/201210120396.html</t>
  </si>
  <si>
    <t>Gunmen Kill Two Road Safety Officers in Kano</t>
  </si>
  <si>
    <t>http://allafrica.com/stories/201210110242.html</t>
  </si>
  <si>
    <t>http://allafrica.com/stories/201210110419.html</t>
  </si>
  <si>
    <t>Gunmen attack Ghanaian in Maiduguri</t>
  </si>
  <si>
    <t>http://www.vanguardngr.com/2012/10/gunmen-attack-ghanaian-in-maiduguri/</t>
  </si>
  <si>
    <t>JTF Confirms Bomb Blast in Maiduguri</t>
  </si>
  <si>
    <t>http://allafrica.com/stories/201210150368.html</t>
  </si>
  <si>
    <t>http://www.vanguardngr.com/2012/10/roadside-blast-kills-four-in-maiduguri/</t>
  </si>
  <si>
    <t>Three  killed in blast, gun attacks in Maiduguri</t>
  </si>
  <si>
    <t>Traditional Chief Killed</t>
  </si>
  <si>
    <t>http://news.xinhuanet.com/english/world/2012-10/15/c_131905823.htm</t>
  </si>
  <si>
    <t>Multiple Explosions Rock Maiduguri, 10 Feared Dead</t>
  </si>
  <si>
    <t>http://allafrica.com/stories/201210170268.html</t>
  </si>
  <si>
    <t>http://allafrica.com/stories/201210160505.html</t>
  </si>
  <si>
    <t>Gunfight Between Boko Haram And JTF In Yobe</t>
  </si>
  <si>
    <t>http://news.naij.com/12193.html</t>
  </si>
  <si>
    <t>http://www.nytimes.com/aponline/2012/10/17/world/africa/ap-af-nigeria-violence.html?partner=rss&amp;emc=rss</t>
  </si>
  <si>
    <t>http://allafrica.com/stories/201210200264.html</t>
  </si>
  <si>
    <t>Two Explosions Damage Church Building in Bauchi</t>
  </si>
  <si>
    <t>http://allafrica.com/stories/201210180580.html</t>
  </si>
  <si>
    <t>http://saharareporters.com/news-page/explosions-rock-bauchi-church-and-factory-building-nan</t>
  </si>
  <si>
    <t>Chinese Worker Kill</t>
  </si>
  <si>
    <t>http://www.jamaicaobserver.com/news/Chinese-worker--5-others-killed-in-Nigeria-attacks_12805060</t>
  </si>
  <si>
    <t>http://allafrica.com/stories/201210200145.html</t>
  </si>
  <si>
    <t>EYN Church Attacked</t>
  </si>
  <si>
    <t>Atagara</t>
  </si>
  <si>
    <t>Gwoza</t>
  </si>
  <si>
    <t>Gwoza, Borno, Nigeria</t>
  </si>
  <si>
    <t>Gunmen Kill 13 Others in Maiduguri</t>
  </si>
  <si>
    <t>http://allafrica.com/stories/201210210204.html</t>
  </si>
  <si>
    <t>Bloodbath - 34 Killed in Potiskum</t>
  </si>
  <si>
    <t>https://www.evernote.com/shard/s135/sh/440001e2-0e89-48a1-9f6b-4eff6431443b/a6bdca3434d63f24b3adeefe9e6e31e8</t>
  </si>
  <si>
    <t>http://www.nytimes.com/2012/10/21/world/africa/attacks-tied-to-islamic-sect-kill-at-least-30-in-nigeria.html?_r=0</t>
  </si>
  <si>
    <t>JTF Convoy Attacked, One Vehicle Bombed</t>
  </si>
  <si>
    <t>https://www.evernote.com/shard/s135/sh/1ef960be-459b-4ddb-8e50-33543a704f4c/a4d8e238f50f994787ba7e976ecd61e4</t>
  </si>
  <si>
    <t>Official, Two Sons Killed, Colleges and Homes Burnt</t>
  </si>
  <si>
    <t>http://allafrica.com/stories/201210230494.html</t>
  </si>
  <si>
    <t>Attack on Nigerian Church Kills 8 and Wounds Dozens</t>
  </si>
  <si>
    <t>http://www.nytimes.com/2012/10/29/world/africa/attack-on-nigerian-church-kills-and-wounds-dozens.html?partner=rss&amp;emc=rss</t>
  </si>
  <si>
    <t>http://allafrica.com/stories/201210280209.html</t>
  </si>
  <si>
    <t>, Kaduna, Nigeria</t>
  </si>
  <si>
    <t>Car Bomb Injures Two Persons In Bauchi</t>
  </si>
  <si>
    <t>http://allafrica.com/stories/201210290271.html</t>
  </si>
  <si>
    <t>http://saharareporters.com/news-page/car-bomb-injures-two-persons-bauchi</t>
  </si>
  <si>
    <t>Terrorists Torch Police Station</t>
  </si>
  <si>
    <t>Chibok</t>
  </si>
  <si>
    <t>http://allafrica.com/stories/201211010298.html</t>
  </si>
  <si>
    <t>Chibok, Borno, Nigeria</t>
  </si>
  <si>
    <t>Gunmen Kill Ex - Governor Sheriff's Associate</t>
  </si>
  <si>
    <t>http://allafrica.com/stories/201211010286.html</t>
  </si>
  <si>
    <t>JTF Confirms Killiing of Gen. Shuwa, Guest</t>
  </si>
  <si>
    <t>http://allafrica.com/stories/201211030206.html</t>
  </si>
  <si>
    <t>http://www.cnn.com/2012/11/02/world/africa/nigeria-violence/index.html</t>
  </si>
  <si>
    <t>Gunmen Kill Three, Torch Fire Service Station, 20 Houses</t>
  </si>
  <si>
    <t>http://www.ngrguardiannews.com/index.php?option=com_content&amp;view=article&amp;id=103687:gunmen-kill-three-torch-fire-service-station-20-houses-&amp;catid=1:national&amp;Itemid=559</t>
  </si>
  <si>
    <t>Gunmen Burn Police Station, Killed Two Cops, Destroy GSM Masts, Primary School</t>
  </si>
  <si>
    <t>http://allafrica.com/stories/201211040418.html</t>
  </si>
  <si>
    <t>Gunmen kill three in Kano</t>
  </si>
  <si>
    <t>http://www.vanguardngr.com/2012/11/gunmen-kill-three-in-kano/</t>
  </si>
  <si>
    <t>Explosions, gunshots rock Gashua</t>
  </si>
  <si>
    <t>http://www.punchng.com/news/explosions-gunshots-rock-gashua/</t>
  </si>
  <si>
    <t>Gunmen Kill Two Chinese Nationals in Borno</t>
  </si>
  <si>
    <t>Benisheik</t>
  </si>
  <si>
    <t>http://allafrica.com/stories/201211080321.html</t>
  </si>
  <si>
    <t>http://chinadigitaltimes.net/2012/11/gunmen-kill-two-chinese-nationals-in-nigera/</t>
  </si>
  <si>
    <t>JTF Men Escape Roadside Bomb in Maiduguri</t>
  </si>
  <si>
    <t>http://allafrica.com/stories/201211080644.html</t>
  </si>
  <si>
    <t>http://www.naijahidi.org/reports/view/716</t>
  </si>
  <si>
    <t>Militant sect attacks police at Nigeria-Cameroon border town</t>
  </si>
  <si>
    <t>http://www.icilome.com/nouvelles/news.asp?id=11&amp;idnews=22473&amp;f=</t>
  </si>
  <si>
    <t>Gunmen Attack Police Station, Churches - Kill Three Cops</t>
  </si>
  <si>
    <t>Buni Yadi</t>
  </si>
  <si>
    <t>http://allafrica.com/stories/201211100165.html</t>
  </si>
  <si>
    <t>Gunmen Kill Igbo Traders</t>
  </si>
  <si>
    <t>http://blueprintng.com/2012/11/gunmen-kill-reps-father-5-traders-in-borno-yobe/</t>
  </si>
  <si>
    <t>http://www.arabtimesonline.com/RSS/tabid/69/smid/414/ArticleID/189931/Default.aspx</t>
  </si>
  <si>
    <t>Blast Hits Cattle Market</t>
  </si>
  <si>
    <t>http://www.naijahidi.org/reports/view/720</t>
  </si>
  <si>
    <t>Gunmen Kill Lawmakers Father</t>
  </si>
  <si>
    <t>Kangare</t>
  </si>
  <si>
    <t>Guzamala</t>
  </si>
  <si>
    <t>http://allafrica.com/stories/201211120398.html</t>
  </si>
  <si>
    <t>Guzamala, Borno, Nigeria</t>
  </si>
  <si>
    <t>Gunmen Kill One</t>
  </si>
  <si>
    <t>Gunmen Kill Policeman in North Nigeria Raid</t>
  </si>
  <si>
    <t>Itas</t>
  </si>
  <si>
    <t>http://www.naharnet.com/stories/en/60318-gunmen-kill-policeman-in-north-nigeria-raid</t>
  </si>
  <si>
    <t>http://www.africareview.com/News/Gunmen-burn-police-station-in-northern-Nigeria/-/979180/1618260/-/kb9b9yz/-/index.html</t>
  </si>
  <si>
    <t>Gunmen kill UNIMAID lecturer, 2 others</t>
  </si>
  <si>
    <t>Ummarari</t>
  </si>
  <si>
    <t>http://www.naijahidi.org/reports/view/722</t>
  </si>
  <si>
    <t>http://allafrica.com/stories/201211141016.html</t>
  </si>
  <si>
    <t>Gunmen Kill Two Others</t>
  </si>
  <si>
    <t>Galadima</t>
  </si>
  <si>
    <t>Gunmen kill six in northern Nigeria's Kaduna state</t>
  </si>
  <si>
    <t>Zango Katak</t>
  </si>
  <si>
    <t>http://www.reuters.com/article/2012/11/15/us-nigeria-violence-idUSBRE8AE0Z420121115</t>
  </si>
  <si>
    <t>http://blueprintng.com/2012/11/gunmen-burn-family-of-7-to-death/</t>
  </si>
  <si>
    <t>Gunmen Kill Civil Servant in Borno</t>
  </si>
  <si>
    <t>http://allafrica.com/stories/201211150512.html</t>
  </si>
  <si>
    <t>http://allafrica.com/stories/201211150628.html</t>
  </si>
  <si>
    <t>Gunmen Kill Three Traders in Maiduguri</t>
  </si>
  <si>
    <t>Bulabulin</t>
  </si>
  <si>
    <t>http://allafrica.com/stories/201211151412.html</t>
  </si>
  <si>
    <t>Boko Haram Kills Retired COCIN Church Pastor</t>
  </si>
  <si>
    <t>Jiddari-Polo</t>
  </si>
  <si>
    <t>http://thenigerianoracle.com/2012/11/18/boko-haram-kills-retired-cocin-church-pastor/</t>
  </si>
  <si>
    <t>http://www.guardiannewsngr.com/index.php?option=com_content&amp;view=article&amp;id=105239:gunmen-kill-lawmaker-cleric-in-kano-borno&amp;catid=1:national&amp;Itemid=559</t>
  </si>
  <si>
    <t>Gunmen kill five kids, seven others in Borno</t>
  </si>
  <si>
    <t>http://www.ngrguardiannews.com/index.php?option=com_content&amp;view=article&amp;id=105591:gunmen-kill-five-kids-seven-others-in-borno&amp;catid=1:national&amp;Itemid=559</t>
  </si>
  <si>
    <t>http://thenigerianoracle.com/2012/11/22/boko-haram-kill-11-people-in-maiduguri/</t>
  </si>
  <si>
    <t>20 ladies in mini skirts slaughtered in Maiduguri</t>
  </si>
  <si>
    <t>http://www.vanguardngr.com/2012/11/20-ladies-in-mini-skirts-slaughtered-in-maiduguri/</t>
  </si>
  <si>
    <t>Gunmen kill bizman in Maiduguri</t>
  </si>
  <si>
    <t>http://blueprintng.com/2012/11/gunmen-kill-district-head-bizman-in-maiduguri/</t>
  </si>
  <si>
    <t>Gunmen kill district head in Maiduguri</t>
  </si>
  <si>
    <t>Gunmen Kill NSCDC Personnel</t>
  </si>
  <si>
    <t>Sulemanti</t>
  </si>
  <si>
    <t>http://www.ngrguardiannews.com/index.php?option=com_content&amp;id=105793%3Agunmen-kill-nscdc-personnel-resident&amp;Itemid=559</t>
  </si>
  <si>
    <t>Church Bombing Death Toll Now 30</t>
  </si>
  <si>
    <t>http://www.npr.org/blogs/thetwo-way/2012/11/26/165922467/in-nigeria-church-bombing-death-toll-now-30-gunmen-attack-police-station</t>
  </si>
  <si>
    <t>http://allafrica.com/stories/201211270497.html</t>
  </si>
  <si>
    <t>Gunmen kill ANPP Chairman in Borno LGA</t>
  </si>
  <si>
    <t>http://premiumtimesng.com/news/108657-breaking-news-gunmen-kill-anpp-chairman-in-borno-lga.html?utm_source=rss&amp;utm_medium=rss&amp;utm_campaign=breaking-news-gunmen-kill-anpp-chairman-in-borno-lga</t>
  </si>
  <si>
    <t>http://allafrica.com/stories/201211261422.html</t>
  </si>
  <si>
    <t>Gunmen kill 5 policemen in Borno, destroy telecom masts</t>
  </si>
  <si>
    <t>Rann</t>
  </si>
  <si>
    <t>Kala Balge</t>
  </si>
  <si>
    <t>http://news.xinhuanet.com/english/world/2012-11/28/c_132005007.htm</t>
  </si>
  <si>
    <t>http://allafrica.com/stories/201211280566.html</t>
  </si>
  <si>
    <t>Kala Balge, Borno, Nigeria</t>
  </si>
  <si>
    <t>Soldier, 3 others killed in JTF, Boko Haram shoot-out</t>
  </si>
  <si>
    <t>Bulabulin Ngarnam</t>
  </si>
  <si>
    <t>http://www.jamaicaobserver.com/news/Nigerian-troops-kill-three-Islamic-activists_13110143</t>
  </si>
  <si>
    <t>http://blueprintng.com/2012/11/soldier-3-others-killed-in-jtf-boko-haram-shoot-out/</t>
  </si>
  <si>
    <t>Gunmen kill five in Borno as sect leader speaks on global Jihad</t>
  </si>
  <si>
    <t>Damasak</t>
  </si>
  <si>
    <t>Mobbar</t>
  </si>
  <si>
    <t>http://www.vanguardngr.com/2012/12/gunmen-kill-five-in-borno-as-sect-leader-speaks-on-global-jihad/</t>
  </si>
  <si>
    <t>http://blueprintng.com/2012/12/gunmen-kill-17-in-borno/</t>
  </si>
  <si>
    <t>Mobbar, Borno, Nigeria</t>
  </si>
  <si>
    <t>10 Christians Killed By Boko Haram Islamists, Houses Burnt</t>
  </si>
  <si>
    <t>http://www.huffingtonpost.com/2012/12/02/nigeria-10-christians-kil_n_2229042.html?utm_hp_ref=religion</t>
  </si>
  <si>
    <t>http://allafrica.com/stories/201212030633.html</t>
  </si>
  <si>
    <t>Gunmen 'Burn Churches, Border Posts in Borno State</t>
  </si>
  <si>
    <t>Gamboru Ngala</t>
  </si>
  <si>
    <t>http://allafrica.com/stories/201212020291.html</t>
  </si>
  <si>
    <t>Five Killed in Maiduguri Gun Duel</t>
  </si>
  <si>
    <t>http://allafrica.com/stories/201212050763.html</t>
  </si>
  <si>
    <t>http://www.pilotafrica.com/2012/12/05/five-killed-in-maiduguri-gun-battle-between-military-and-boko-haram/</t>
  </si>
  <si>
    <t>Two Feared Dead As Explosion Rocks Kano</t>
  </si>
  <si>
    <t>http://allafrica.com/stories/201212031310.html</t>
  </si>
  <si>
    <t>http://premiumtimesng.com/news/109588-two-feared-killed-as-explosion-rocks-kano.html?utm_source=rss&amp;utm_medium=rss&amp;utm_campaign=two-feared-killed-as-explosion-rocks-kano</t>
  </si>
  <si>
    <t>http://premiumtimesng.com/news/109669-update-three-injured-in-kano-explosion-police.html?utm_source=rss&amp;utm_medium=rss&amp;utm_campaign=update-three-injured-in-kano-explosion-police</t>
  </si>
  <si>
    <t>11 Killed in Maiduguri</t>
  </si>
  <si>
    <t>http://allafrica.com/stories/201212040390.html</t>
  </si>
  <si>
    <t>no other sources</t>
  </si>
  <si>
    <t>2 policemen shot, bus attacked in northern Nigeria</t>
  </si>
  <si>
    <t>http://www.africareview.com/News/Policemen-shot--bus-attacked-in-northern-Nigeria/-/979180/1637128/-/14hxs44/-/index.html</t>
  </si>
  <si>
    <t>http://www.punchng.com/news/two-policemen-feared-dead-three-civilians-injured-in-kano-bomb-attacks/</t>
  </si>
  <si>
    <t>Boko Haram Kills District Head, Son</t>
  </si>
  <si>
    <t>Dalwa</t>
  </si>
  <si>
    <t>http://allafrica.com/stories/201212120266.html</t>
  </si>
  <si>
    <t>http://blueprintng.com/2012/12/new-monarch-son-killed-on-way-to-office/</t>
  </si>
  <si>
    <t>Businessman Killed</t>
  </si>
  <si>
    <t>http://premiumtimesng.com/news/110570-police-dpo-three-others-killed-in-potiskum-palace-attack.html?utm_source=rss&amp;utm_medium=rss&amp;utm_campaign=police-dpo-three-others-killed-in-potiskum-palace-attack</t>
  </si>
  <si>
    <t>DPO, 13 Others Killed As Gunmen Attack Yobe</t>
  </si>
  <si>
    <t>http://allafrica.com/stories/201212110327.html</t>
  </si>
  <si>
    <t>http://allafrica.com/stories/201212110587.html</t>
  </si>
  <si>
    <t>Gunmen Kill Policeman, Injure Two Others in Maiduguri</t>
  </si>
  <si>
    <t>http://allafrica.com/stories/201212100971.html</t>
  </si>
  <si>
    <t>http://nationalmirroronline.net/new/gunmen-kill-policeman-injure-three-others-in-maiduguri/</t>
  </si>
  <si>
    <t>Gunmen kill five students, injure three in Borno</t>
  </si>
  <si>
    <t>http://sunnewsonline.com/new/national/gunmen-kill-5-students-injure-3-in-borno/</t>
  </si>
  <si>
    <t>http://nationalmirroronline.net/new/gunmen-kill-five-female-students-in-borno/</t>
  </si>
  <si>
    <t>http://www.ngrguardiannews.com/index.php?option=com_content&amp;view=article&amp;id=107735:gunmen-kill-retired-soldier-in-maiduguri&amp;catid=1:national&amp;Itemid=559</t>
  </si>
  <si>
    <t>Nigerian Gunmen Seize Frenchman</t>
  </si>
  <si>
    <t>Rimi</t>
  </si>
  <si>
    <t>http://allafrica.com/stories/201212210428.html</t>
  </si>
  <si>
    <t>http://blueprintng.com/2012/12/gunmen-kill-3-abduct-frenchman/</t>
  </si>
  <si>
    <t>, Katsina, Nigeria</t>
  </si>
  <si>
    <t>Suicide Bombers Storm Kano</t>
  </si>
  <si>
    <t>http://allafrica.com/stories/201212230120.html?page=2</t>
  </si>
  <si>
    <t>http://newsbreaknigeria.com/news/Suicide+bombers+hit+cellphone+firms+in+north+Nigeria</t>
  </si>
  <si>
    <t>12 Killed in Attacks on Two Churches 2</t>
  </si>
  <si>
    <t>http://edition.cnn.com/2012/12/25/world/africa/nigeria-christmas-attack/index.html</t>
  </si>
  <si>
    <t>http://www.longwarjournal.org/archives/2012/12/boko_haram_launches.php</t>
  </si>
  <si>
    <t>Postikum</t>
  </si>
  <si>
    <t>Postikum, Yobe, Nigeria</t>
  </si>
  <si>
    <t>15 Killed in Postikum, BH Shootout</t>
  </si>
  <si>
    <t>Piri</t>
  </si>
  <si>
    <t>http://allafrica.com/stories/201212250005.html?viewall=1</t>
  </si>
  <si>
    <t>http://www.thisdaylive.com/articles/15-killed-in-potiskum-in-jtf-boko-haram-gun-duel/134507/</t>
  </si>
  <si>
    <t>30 Feared Dead in Adamawa</t>
  </si>
  <si>
    <t>Maiha</t>
  </si>
  <si>
    <t>http://www.punchng.com/news/30-feared-dead-as-gunmen-storm-adamawa-town/</t>
  </si>
  <si>
    <t>http://allafrica.com/stories/201212310129.html</t>
  </si>
  <si>
    <t>Maiha, Adamawa, Nigeria</t>
  </si>
  <si>
    <t>Boko Haram Kill Two, Free Inmates</t>
  </si>
  <si>
    <t>http://edition.cnn.com/2012/12/30/world/africa/nigeria-violence/index.html</t>
  </si>
  <si>
    <t>â€˜Islamistsâ€™ slaughter 15 people in their sleep</t>
  </si>
  <si>
    <t>Musari</t>
  </si>
  <si>
    <t>http://www.vanguardngr.com/2012/12/islamists-slaughter-15-people-in-their-sleep/</t>
  </si>
  <si>
    <t>http://www.bbc.co.uk/news/world-africa-20865886</t>
  </si>
  <si>
    <t>Attackers kill 15 at Nigerian church</t>
  </si>
  <si>
    <t>http://www.thenews.com.pk/article-81886-Attackers-kill-15-at-Nigerian-church-service</t>
  </si>
  <si>
    <t>http://reliefweb.int/report/nigeria/attackers-kill-15-nigerian-church-service-rescue-official</t>
  </si>
  <si>
    <t>JTF kills 4, arrests 59 in Yobe</t>
  </si>
  <si>
    <t>Yindiski</t>
  </si>
  <si>
    <t>http://allafrica.com/stories/201212312035.html</t>
  </si>
  <si>
    <t>JTF Kills 5</t>
  </si>
  <si>
    <t>Marte</t>
  </si>
  <si>
    <t>http://allafrica.com/stories/201301040935.html</t>
  </si>
  <si>
    <t>http://allafrica.com/stories/201301040338.html</t>
  </si>
  <si>
    <t>Marte, Borno, Nigeria</t>
  </si>
  <si>
    <t>Policewoman, daughter Killed by gunmen</t>
  </si>
  <si>
    <t>http://allafrica.com/stories/201301080131.html</t>
  </si>
  <si>
    <t>http://allafrica.com/stories/201301090480.html</t>
  </si>
  <si>
    <t>Several Police Killed in Kano Attacks part II</t>
  </si>
  <si>
    <t>Tishama Kawo</t>
  </si>
  <si>
    <t>http://www.naijahidi.org/reports/view/777</t>
  </si>
  <si>
    <t>http://saharareporters.com/news-page/gun-battle-kawo-tishama-check-point-leaves-two-policemen-dead</t>
  </si>
  <si>
    <t>Several Police Killed in Kano Attacks</t>
  </si>
  <si>
    <t>Unguwa Uku</t>
  </si>
  <si>
    <t>http://allafrica.com/stories/201301160536.html</t>
  </si>
  <si>
    <t>3 Police Killed, 2 Civilians</t>
  </si>
  <si>
    <t>Kwanar Lambu</t>
  </si>
  <si>
    <t>http://blueprintng.com/2013/01/gunmen-kill-3-cops-2-others-in-kano/</t>
  </si>
  <si>
    <t>7-month-old baby killed by gunmen during attack on police officers buried in Kaduna</t>
  </si>
  <si>
    <t>Kawo New Extension</t>
  </si>
  <si>
    <t>http://premiumtimesng.com/news/116199-7-month-old-baby-killed-by-gunmen-during-attack-on-police-officers-buried-in-kaduna.html?utm_source=rss&amp;utm_medium=rss&amp;utm_campaign=7-month-old-baby-killed-by-gunmen-during-attack-on-police-officers-buried-in-kaduna</t>
  </si>
  <si>
    <t>http://allafrica.com/stories/201301211576.html</t>
  </si>
  <si>
    <t>Death Toll inÂ NigeriaÂ Emir Attack Rises to Five</t>
  </si>
  <si>
    <t>http://www.naharnet.com/stories/en/69095-death-toll-in-nigeria-emir-attack-rises-to-five</t>
  </si>
  <si>
    <t>http://allafrica.com/stories/201301200037.html</t>
  </si>
  <si>
    <t>http://allafrica.com/stories/201301211399.html</t>
  </si>
  <si>
    <t>Three-man â€˜Boko Haramâ€™ gang killed Nigerian soldiers going to Mali</t>
  </si>
  <si>
    <t>Abobo</t>
  </si>
  <si>
    <t>http://premiumtimesng.com/news/116273-three-man-boko-haram-gang-killed-nigerian-soldiers-going-to-mali.html?utm_source=rss&amp;utm_medium=rss&amp;utm_campaign=three-man-boko-haram-gang-killed-nigerian-soldiers-going-to-mali</t>
  </si>
  <si>
    <t>http://www.globalsecurity.org/military/library/news/2013/01/mil-130121-irin03.htm</t>
  </si>
  <si>
    <t>, Kogi, Nigeria</t>
  </si>
  <si>
    <t>Boko Haram Kill 13 Hunters</t>
  </si>
  <si>
    <t>http://news.yahoo.com/nigerian-police-five-killed-islamist-stronghold-053908049.html</t>
  </si>
  <si>
    <t>http://www.irishtimes.com/newspaper/world/2013/0123/1224329189105.html</t>
  </si>
  <si>
    <t>http://www.punchng.com/news/gunmen-kill-23-in-borno-kano-attacks/</t>
  </si>
  <si>
    <t>Ex-NDLEA Director Killed in Borno</t>
  </si>
  <si>
    <t>Ngwa</t>
  </si>
  <si>
    <t>Hawul</t>
  </si>
  <si>
    <t>http://allafrica.com/stories/201301280817.html</t>
  </si>
  <si>
    <t>http://allafrica.com/stories/201301280538.html</t>
  </si>
  <si>
    <t>Hawul, Borno, Nigeria</t>
  </si>
  <si>
    <t>Gunmen Kill Eight in Borno</t>
  </si>
  <si>
    <t>http://allafrica.com/stories/201301290262.html</t>
  </si>
  <si>
    <t>http://www.vanguardngr.com/2013/01/terrorists-slit-throats-in-embattled-borno/</t>
  </si>
  <si>
    <t>Gunmen attack police station, kill two</t>
  </si>
  <si>
    <t>Bunkure</t>
  </si>
  <si>
    <t>http://www.iol.co.za/news/africa/gunmen-attack-police-station-kill-two-1.1462011#.UTSRGHw__ek</t>
  </si>
  <si>
    <t>http://tvnz.co.nz/world-news/gunmen-kill-five-north-nigeria-police-ceasefire-in-doubt-5330950?ref=rss</t>
  </si>
  <si>
    <t>2 Police, 8 Civilians Killed by Boko Haram</t>
  </si>
  <si>
    <t>http://www.naijahidi.org/reports/view/850</t>
  </si>
  <si>
    <t>http://news.yahoo.com/gunmen-kill-eight-attacks-nigerian-bank-police-station-051238619.html</t>
  </si>
  <si>
    <t>6 Park Rangers Killed by Boko Haram</t>
  </si>
  <si>
    <t>http://www.trust.org/alertnet/news/nigerian-islamists-kill-6-park-rangers-in-revenge-attack</t>
  </si>
  <si>
    <t>Vaccinators Shot Dead in Kano</t>
  </si>
  <si>
    <t>Hotoro</t>
  </si>
  <si>
    <t>http://www.bbc.co.uk/news/world-africa-21381773</t>
  </si>
  <si>
    <t>http://news.sciencemag.org/scienceinsider/2013/02/health-clinics-attacked-in-niger.html</t>
  </si>
  <si>
    <t>http://dawn.com/2013/02/09/gunmen-kill-10-in-attacks-on-nigeria-polio-clinics/</t>
  </si>
  <si>
    <t>3 Korean Doctors Killed</t>
  </si>
  <si>
    <t>http://www.cbsnews.com/8301-202_162-57568576/nigerian-taliban-blamed-for-killing-of-3-north-korean-doctors</t>
  </si>
  <si>
    <t>http://www.irishsun.com/index.php/sid/212473228/scat/b8de8e630faf3631</t>
  </si>
  <si>
    <t>Councillor Killed by Boko Haram</t>
  </si>
  <si>
    <t>http://www.naijahidi.org/reports/view/812</t>
  </si>
  <si>
    <t>3 Killed by Boko Haram</t>
  </si>
  <si>
    <t>http://www.naijahidi.org/reports/view/815</t>
  </si>
  <si>
    <t>Assemblyman Killed</t>
  </si>
  <si>
    <t>Officer Killed</t>
  </si>
  <si>
    <t>Vigilance officer and police informants Killed</t>
  </si>
  <si>
    <t>Lassa</t>
  </si>
  <si>
    <t>http://www.ngrguardiannews.com/index.php?option=com_content&amp;view=article&amp;id=113964:gunmen-torch-police-station-kill-inspector-two-others&amp;catid=1:national&amp;Itemid=559</t>
  </si>
  <si>
    <t>Gunmen Torch Police Station</t>
  </si>
  <si>
    <t>Suicide blast, gunfire Maiduguri</t>
  </si>
  <si>
    <t>Maidiguri</t>
  </si>
  <si>
    <t>http://www.vanguardngr.com/2013/02/suicide-blast-gunfire-rock-restive-maiduguri/</t>
  </si>
  <si>
    <t>https://www.evernote.com/pub/aschlfod/febnst#b=39c78257-dd8b-455c-9f3c-7153b619a0e7&amp;st=p&amp;n=c5d9a1d1-1b11-42e2-b34f-c689ad600258</t>
  </si>
  <si>
    <t>Suicide Bomber Kills 3</t>
  </si>
  <si>
    <t>http://news.xinhuanet.com/english/world/2013-02/21/c_132181523.htm</t>
  </si>
  <si>
    <t>http://www.naijahidi.org/reports/view/822</t>
  </si>
  <si>
    <t>http://www.news24.com/Africa/News/Blast-kills-2-in-Northeast-Nigeria-20130220</t>
  </si>
  <si>
    <t>Bomb and Gunmen Kill 3 more in Borno</t>
  </si>
  <si>
    <t>http://www.naijahidi.org/reports/view/827</t>
  </si>
  <si>
    <t>http://abcnews.go.com/International/wireStory/suicide-bombings-nigeria-north-kill-18558783</t>
  </si>
  <si>
    <t>6 killed by gunmen in Nigeria's Yobe State</t>
  </si>
  <si>
    <t>Ngalda</t>
  </si>
  <si>
    <t>http://news.xinhuanet.com/english/world/2013-02/25/c_132189238.htm</t>
  </si>
  <si>
    <t>6 killed in Northern Nigeria</t>
  </si>
  <si>
    <t>http://abcnews.go.com/International/wireStory/killed-attack-northern-nigeria-18580722</t>
  </si>
  <si>
    <t>Boko Haram Attempt to Bomb Police Stateion</t>
  </si>
  <si>
    <t>http://allafrica.com/stories/201302251292.html</t>
  </si>
  <si>
    <t>Gunmen kill 5, injure 7</t>
  </si>
  <si>
    <t>Bagadaza</t>
  </si>
  <si>
    <t>http://www.presstv.ir/detail/2013/02/24/290634/gunmen-kill-5-injure-7-others-in-nigeria/</t>
  </si>
  <si>
    <t>Boko Haram Kills Senior Police Officer</t>
  </si>
  <si>
    <t>Sabon Gandu</t>
  </si>
  <si>
    <t>http://saharareporters.com/news-page/boko-haram-suspects-kill-senior-police-officer-brother-kano-police-spokesman-musa-majiya</t>
  </si>
  <si>
    <t>http://www.naijahidi.org/reports/view/838</t>
  </si>
  <si>
    <t>5 killed in Maiduguri explosion</t>
  </si>
  <si>
    <t>http://premiumtimesng.com/news/122472-update-one-soldier-killed-two-civilians-wounded-in-maiduguri-explosions-jtf-says.html?utm_source=rss&amp;utm_medium=rss&amp;utm_campaign=update-one-soldier-killed-two-civilians-wounded-in-maiduguri-explosions-jtf-says</t>
  </si>
  <si>
    <t>https://www.evernote.com/pub/aschlfod/febnst#b=39c78257-dd8b-455c-9f3c-7153b619a0e7&amp;st=p&amp;n=d726c424-edee-4867-9ef4-19285e09a1b6</t>
  </si>
  <si>
    <t>Bombings in Maiduguri Kill 6</t>
  </si>
  <si>
    <t>http://allafrica.com/stories/201303010528.html</t>
  </si>
  <si>
    <t>http://allafrica.com/stories/201303010152.html</t>
  </si>
  <si>
    <t>Boko Haram Kills Police Commadant, Others</t>
  </si>
  <si>
    <t>http://www.guardiannewsngr.com/index.php?option=com_content&amp;view=article&amp;id=115191:gunmen-kill-police-chief-others-&amp;catid=1:national&amp;Itemid=559</t>
  </si>
  <si>
    <t>BH Kills 8</t>
  </si>
  <si>
    <t>http://news.yahoo.com/8-killed-northeast-nigeria-extremist-attack-140923889.html</t>
  </si>
  <si>
    <t>Dakata Kawaji</t>
  </si>
  <si>
    <t>http://www.punchng.com/news/gunmen-kill-four-in-kano-2/</t>
  </si>
  <si>
    <t>http://saharareporters.com/news-page/boko-haram-militants-kill-four-people-kano-drive-shooting</t>
  </si>
  <si>
    <t>http://www.informationng.com/2013/03/four-killed-in-drive-by-shooting-by-suspected-boko-haram-militants-in-kano.html</t>
  </si>
  <si>
    <t>Gunmen Kill Justice in Kano</t>
  </si>
  <si>
    <t>http://www.naijahidi.org/reports/view/864</t>
  </si>
  <si>
    <t>http://www.globalpost.com/dispatch/news/afp/130316/gunmen-kill-justice-official-nigerias-north</t>
  </si>
  <si>
    <t>Bus Bombings Kill dozens</t>
  </si>
  <si>
    <t>http://www.aljazeera.com/news/africa/2013/03/2013318175319701508.html</t>
  </si>
  <si>
    <t>http://www.punchng.com/news/kano-death-toll-rises-to-75/</t>
  </si>
  <si>
    <t>School Attacked</t>
  </si>
  <si>
    <t>http://premiumtimesng.com/regional/125578-gunmen-kill-four-teachers-in-maiduguri.html?utm_source=rss&amp;utm_medium=rss&amp;utm_campaign=gunmen-kill-four-teachers-in-maiduguri</t>
  </si>
  <si>
    <t>Explosion Kills 3</t>
  </si>
  <si>
    <t>http://www.reuters.com/article/2013/03/19/us-nigeria-violence-idUSBRE92I0PT20130319</t>
  </si>
  <si>
    <t>Suicide Bomber Kills 25</t>
  </si>
  <si>
    <t>http://premiumtimesng.com/regional/125816-boko-haram-suicide-bomber-allegedly-kills-six-soldiers-in-maiduguri.html?utm_source=rss&amp;utm_medium=rss&amp;utm_campaign=boko-haram-suicide-bomber-allegedly-kills-six-soldiers-in-maiduguri</t>
  </si>
  <si>
    <t>http://www.punchng.com/news/bomb-blasts-in-borno-six-soldiers-killed-others-injured/</t>
  </si>
  <si>
    <t>Boko Haram Kills 1</t>
  </si>
  <si>
    <t>http://www.naijahidi.org/reports/view/874</t>
  </si>
  <si>
    <t>2 BH, 1 Soldier dead in shootout</t>
  </si>
  <si>
    <t>http://premiumtimesng.com/news/126342-two-gunmen-one-soldier-killed-in-shootout-after-robbing-coca-cola-depot-in-biu.html?utm_source=rss&amp;utm_medium=rss&amp;utm_campaign=two-gunmen-one-soldier-killed-in-shootout-after-robbing-coca-cola-depot-in-biu</t>
  </si>
  <si>
    <t>Terror Attack Kills 28</t>
  </si>
  <si>
    <t>Ganye</t>
  </si>
  <si>
    <t>http://allafrica.com/stories/201303250998.html</t>
  </si>
  <si>
    <t>http://world.time.com/2013/03/24/120-inmates-freed-in-nigeria-attacks-25-die/</t>
  </si>
  <si>
    <t>Ganye, Adamawa, Nigeria</t>
  </si>
  <si>
    <t>BH Kills 2 with Bomb</t>
  </si>
  <si>
    <t>http://www.vanguardngr.com/2013/03/two-suspected-islamists-killed-in-kano-blast/</t>
  </si>
  <si>
    <t>http://en.starafrica.com/news/another-bomb-blast-hits-nigerias-kano-city.html</t>
  </si>
  <si>
    <t>http://sunnewsonline.com/new/cover/suicide-bombers-killed-by-own-explosives-in-kano/</t>
  </si>
  <si>
    <t>BH Kills Students</t>
  </si>
  <si>
    <t>Monguno</t>
  </si>
  <si>
    <t>http://dailypost.com.ng/2013/04/13/gunmen-kill-many-ssce-students-in-borno/</t>
  </si>
  <si>
    <t>http://www.pakurumo.com/2013/04/boko-haram-kills-waec-candidates-in.html</t>
  </si>
  <si>
    <t>Monguno, Borno, Nigeria</t>
  </si>
  <si>
    <t>BH rampage Kills Cop</t>
  </si>
  <si>
    <t>Bara</t>
  </si>
  <si>
    <t>http://www.naijahidi.org/reports/view/887</t>
  </si>
  <si>
    <t>District Head Killed</t>
  </si>
  <si>
    <t>Pulka</t>
  </si>
  <si>
    <t>http://dailypost.com.ng/2013/04/03/suspected-boko-haram-gunmen-kill-borno-district-head/</t>
  </si>
  <si>
    <t>Easter Raid leaves 15 Dead</t>
  </si>
  <si>
    <t>http://www.arabtimesonline.com/RSS/tabid/69/smid/414/ArticleID/194707/t/Nigerian-Easter-day-raid-leaves-15-dead/Default.aspx</t>
  </si>
  <si>
    <t>http://news2.onlinenigeria.com/news/general/266799-jtf-kills-14-boko-haram-terrorists-in-kano.html</t>
  </si>
  <si>
    <t>Three Police Killed, 1 BH</t>
  </si>
  <si>
    <t>Hadejia</t>
  </si>
  <si>
    <t>http://saharareporters.com/news-page/kano-jtf-kills-boko-haram-suspect-arrests-another</t>
  </si>
  <si>
    <t>JTF Kills Boko Haram Suspect, Arrests Another</t>
  </si>
  <si>
    <t>Wandabai</t>
  </si>
  <si>
    <t>http://nationalmirroronline.net/new/policeman-terrorist-killed-in-another-gun-battle/</t>
  </si>
  <si>
    <t>Bandits Attack Deputy Governor</t>
  </si>
  <si>
    <t>Madube</t>
  </si>
  <si>
    <t>http://www.upi.com/Top_News/World-News/2013/04/07/Two-dozen-dead-in-Nigerian-violence/UPI-40611365345618</t>
  </si>
  <si>
    <t>http://www.reuters.com/article/2013/04/07/us-nigeria-violence-idUSBRE93600S20130407</t>
  </si>
  <si>
    <t>Gunmen injure policeman in Borno church attack</t>
  </si>
  <si>
    <t>http://www.naijahidi.org/reports/view/904</t>
  </si>
  <si>
    <t>Nigerian troops, sect engage in fierce gun battle in northern state</t>
  </si>
  <si>
    <t>http://news.xinhuanet.com/english/africa/2013-04/08/c_132293330.htm</t>
  </si>
  <si>
    <t>http://premiumtimesng.com/regional/128779-jtf-confirms-death-of-officer-in-yobe-clash-with-boko-haram.html?utm_source=rss&amp;utm_medium=rss&amp;utm_campaign=jtf-confirms-death-of-officer-in-yobe-clash-with-boko-haram</t>
  </si>
  <si>
    <t>Four Church Leaders Killed In Borno</t>
  </si>
  <si>
    <t>http://saharareporters.com/news-page/four-church-leaders-killed-borno</t>
  </si>
  <si>
    <t>http://www.naijahidi.org/reports/view/915</t>
  </si>
  <si>
    <t>Gunmen attack market in Borno, kill policeman</t>
  </si>
  <si>
    <t>http://nationalmirroronline.net/new/gunmen-attack-market-in-borno-kill-policeman/</t>
  </si>
  <si>
    <t>Gunmen kill 4 Borno govt officials</t>
  </si>
  <si>
    <t>Logomani</t>
  </si>
  <si>
    <t>Logo</t>
  </si>
  <si>
    <t>http://blueprintng.com/2013/04/gunmen-kill-4-borno-govt-officials/</t>
  </si>
  <si>
    <t>http://saharareporters.com/news-page/gunmen-kill-four-state-officials-borno-premium-times</t>
  </si>
  <si>
    <t>Logo, Borno, Nigeria</t>
  </si>
  <si>
    <t>Nine killed in police, Boko Haram clash in Yobe</t>
  </si>
  <si>
    <t>Babangida</t>
  </si>
  <si>
    <t>http://sunnewsonline.com/new/cover/nine-killed-in-police-boko-haram-clash-in-yobe/</t>
  </si>
  <si>
    <t>http://www.channelafrica.org/portal/site/ChannelAfrica/menuitem.0440eb803775db47ee41ee41674daeb9?vgnextoid=8c3bb3eeb6afd310VgnVCM10000077d4ea9bRCRD&amp;vgnextfmt=default</t>
  </si>
  <si>
    <t>http://reliefweb.int/report/nigeria/nine-killed-shootout-northern-nigeria-police-station</t>
  </si>
  <si>
    <t>Nigerian school attacked, students killed in Boko Haram attack</t>
  </si>
  <si>
    <t>http://www.nigeriaintel.com/2013/04/14/boko-haram-kills-waec-candidates-after-exam/</t>
  </si>
  <si>
    <t>http://www.tribune.com.ng/news2013/index.php/en/component/k2/item/9511-boko-haram-kills-waec-candidates-after-exam-as-igbo-yoruba-relocate-from-borno</t>
  </si>
  <si>
    <t>Gunmen Kill 1 in Agapalawa</t>
  </si>
  <si>
    <t>Agapalawa</t>
  </si>
  <si>
    <t>http://www.ngrguardiannews.com/index.php?option=com_content&amp;view=article&amp;id=119023:gunmen-kill-two-raid-ex-commissioners-house-in-borno-&amp;catid=1:national&amp;Itemid=559&amp;utm_source=feedly</t>
  </si>
  <si>
    <t>Gunmen Kill 1 in Ngoshe</t>
  </si>
  <si>
    <t>Ngoshe</t>
  </si>
  <si>
    <t>Boko Haram Militants Kill Two Policemen In Kaduna</t>
  </si>
  <si>
    <t>http://saharareporters.com/news-page/boko-haram-militants-kill-two-policemen-kaduna</t>
  </si>
  <si>
    <t>Ex- governorâ€™s Son Shot by Boko Haram in Maiduguri</t>
  </si>
  <si>
    <t>http://www.naijahidi.org/reports/view/931</t>
  </si>
  <si>
    <t>At least 187 killed in Nigeria violence</t>
  </si>
  <si>
    <t>Baga</t>
  </si>
  <si>
    <t>http://hosted.ap.org/dynamic/stories/A/AF_NIGERIA_VIOLENCE?SITE=FLTAM&amp;SECTION=HOME&amp;TEMPLATE=DEFAULT&amp;CTIME=2013-04-21-18-16-55</t>
  </si>
  <si>
    <t>http://www.straitstimes.com/breaking-news/world/story/187-dead-77-injured-after-fierce-nigeria-clashes-20130423</t>
  </si>
  <si>
    <t>http://premiumtimesng.com/news/130809-red-cross-says-187-not-185-died-in-borno-village-baga-during-jtf-boko-haram-fight.html?utm_source=rss&amp;utm_medium=rss&amp;utm_campaign=red-cross-says-187-not-185-died-in-borno-village-baga-during-jtf-boko-haram-fight</t>
  </si>
  <si>
    <t>Gunmen attack military, police stations in northern Nigeria</t>
  </si>
  <si>
    <t>http://news.xinhuanet.com/english/africa/2013-04/25/c_132339645.htm</t>
  </si>
  <si>
    <t>http://premiumtimesng.com/news/131278-boko-haram-attacks-army-base-police-station-in-gashua-yobe.html?utm_source=rss&amp;utm_medium=rss&amp;utm_campaign=boko-haram-attacks-army-base-police-station-in-gashua-yobe</t>
  </si>
  <si>
    <t>http://premiumtimesng.com/news/131469-25-killed-in-crossfire-between-nigeria-military-gunmen-in-northeastern-yobe-police.html?utm_source=rss&amp;utm_medium=rss&amp;utm_campaign=25-killed-in-crossfire-between-nigeria-military-gunmen-in-northeastern-yobe-police</t>
  </si>
  <si>
    <t>Boko Haram Attacks Home Town Of Governor Nyako Of Adamawa State</t>
  </si>
  <si>
    <t>Mayo Balwa</t>
  </si>
  <si>
    <t>http://saharareporters.com/news-page/boko-haram-attacks-home-town-governor-nyako-adamawa-state</t>
  </si>
  <si>
    <t>http://premiumtimesng.com/news/131449-breaking-gunmen-attack-prison-police-station-bank-in-adamawa.html?utm_source=rss&amp;utm_medium=rss&amp;utm_campaign=breaking-gunmen-attack-prison-police-station-bank-in-adamawa</t>
  </si>
  <si>
    <t>http://www.naijahidi.org/reports/view/950</t>
  </si>
  <si>
    <t>Fresh Violence in Borno</t>
  </si>
  <si>
    <t>Changed total deaths from 17 to 19 based on articles information</t>
  </si>
  <si>
    <t>http://allafrica.com/stories/201304260588.html</t>
  </si>
  <si>
    <t>http://saharareporters.com/news-page/boko-haram-attacks-bama-kill-dpo</t>
  </si>
  <si>
    <t>http://allafrica.com/stories/201304300240.html</t>
  </si>
  <si>
    <t>Five Killed in Attack On Ex-IG's Town in Jigawa</t>
  </si>
  <si>
    <t>Ringim</t>
  </si>
  <si>
    <t>http://allafrica.com/stories/201304300382.html?viewall=1</t>
  </si>
  <si>
    <t>http://allafrica.com/stories/201304300064.html</t>
  </si>
  <si>
    <t>http://premiumtimesng.com/news/131783-gunmen-bomb-ringim-town-in-jigawa.html?utm_source=rss&amp;utm_medium=rss&amp;utm_campaign=gunmen-bomb-ringim-town-in-jigawa</t>
  </si>
  <si>
    <t>, Jigawa, Nigeria</t>
  </si>
  <si>
    <t>Gunmen Kill Traditional Ruler in Borno</t>
  </si>
  <si>
    <t>Bale</t>
  </si>
  <si>
    <t>http://www.thenigerianvoice.com/nvnews/112887/23/boko-haram-gunmen-kill-borno-monarch.html</t>
  </si>
  <si>
    <t>http://www.naijahidi.org/reports/view/953</t>
  </si>
  <si>
    <t>Gunmen in 50 Hilux vans destroy buildings, telecom masts in Borno</t>
  </si>
  <si>
    <t>burned telecom</t>
  </si>
  <si>
    <t>http://thenigerianoracle.com/2013/05/04/gunmen-in-50-hilux-vans-destroy-buildings-telecom-masts-in-borno/?utm_source=rss&amp;utm_medium=rss&amp;utm_campaign=gunmen-in-50-hilux-vans-destroy-buildings-telecom-masts-in-borno</t>
  </si>
  <si>
    <t>Boko Haram reportedly change Mongunoâ€™s location</t>
  </si>
  <si>
    <t>Old-Marki</t>
  </si>
  <si>
    <t>http://premiumtimesng.com/news/132837-48hrs-after-kidnap-boko-haram-reportedly-change-mongunos-location.html?utm_source=rss&amp;utm_medium=rss&amp;utm_campaign=48hrs-after-kidnap-boko-haram-reportedly-change-mongunos-location</t>
  </si>
  <si>
    <t>, Borno, Nigeria</t>
  </si>
  <si>
    <t>Gunmen Kill 4 in Borno</t>
  </si>
  <si>
    <t>Ngamdu</t>
  </si>
  <si>
    <t>http://allafrica.com/stories/201305061981.html?viewall=1</t>
  </si>
  <si>
    <t>Attack on northeast Nigeria church, market kills 10</t>
  </si>
  <si>
    <t>Njilang</t>
  </si>
  <si>
    <t>http://thestar.com.my/news/story.asp?file=/2013/5/6/worldupdates/attack-on-northeast-nigeria-church-market-kills-10&amp;sec=Worldupdates</t>
  </si>
  <si>
    <t>http://news.xinhuanet.com/english/world/2013-05/06/c_132363080.htm</t>
  </si>
  <si>
    <t>http://saharareporters.com/news-page/boko-haram-kills-10-adamawa-church-market</t>
  </si>
  <si>
    <t>Nigerian Islamist raid in northeast town kills 55: military</t>
  </si>
  <si>
    <t>http://www.timesofoman.com/News/Article-15001.aspx</t>
  </si>
  <si>
    <t>http://www.misna.org/en/other/borno-boko-haram-launceshes-series-of-coordinated-attacks-08-05-2013-813.html</t>
  </si>
  <si>
    <t>Multiple explosions, heavy gunshots in Maiduguri</t>
  </si>
  <si>
    <t>http://premiumtimesng.com/news/133925-multiple-explosions-heavy-gunshots-in-maiduguri.html?utm_source=rss&amp;utm_medium=rss&amp;utm_campaign=multiple-explosions-heavy-gunshots-in-maiduguri</t>
  </si>
  <si>
    <t>http://www.naijahidi.org/reports/view/969</t>
  </si>
  <si>
    <t>http://premiumtimesng.com/news/134770-nigerian-military-to-continue-sambisa-forest-operation-after-killing-over-20-boko-haram-suspects-in-raid.html?utm_source=rss&amp;utm_medium=rss&amp;utm_campaign=nigerian-military-to-continue-sambisa-forest-operation-after-killing-over-20-boko-haram-suspects-in-raid</t>
  </si>
  <si>
    <t>Boko Haram Kills Christian Association Leader In Borno 30 Minutes After Declaration Of Emergency Rule In The State</t>
  </si>
  <si>
    <t>http://saharareporters.com/news-page/boko-haram-kills-christian-association-leader-borno-30-minutes-after-declaration-emergency</t>
  </si>
  <si>
    <t>http://news2.onlinenigeria.com/entertainment/celebrities/283696-can-leader-killed-by-boko-haram-minutes-after-state-of-emergency-declaration.html</t>
  </si>
  <si>
    <t>Attack in Katsina</t>
  </si>
  <si>
    <t>Daura</t>
  </si>
  <si>
    <t>http://hosted2.ap.org/APDEFAULT/cae69a7523db45408eeb2b3a98c0c9c5/Article_2013-05-17-Nigeria-Violence/id-f2b80253d5af436084227d2dce61003e</t>
  </si>
  <si>
    <t>http://saharareporters.com/news-page/three-soldiers-10-boko-haram-militants-killed-daura-attack</t>
  </si>
  <si>
    <t>JTF arrests 65 insurgents, kills 10 in Borno</t>
  </si>
  <si>
    <t>http://www.punchng.com/news/jtf-arrests-65-insurgents-kills-10-in-borno/</t>
  </si>
  <si>
    <t>http://hosted2.ap.org/APDEFAULT/cae69a7523db45408eeb2b3a98c0c9c5/Article_2013-05-18-AF-Nigeria-Violence/id-c23cef9b9709407088a32ab7aa619847</t>
  </si>
  <si>
    <t>http://www.voanews.com/content/nigeria-says-14-militants-3-soldiers-killed-in-latest-fighting/1664143.html</t>
  </si>
  <si>
    <t>Gunmen Kill Father, Son and Almajiri in Borno</t>
  </si>
  <si>
    <t>http://allafrica.com/stories/201305241333.html</t>
  </si>
  <si>
    <t>Nigerian army says kills three Islamists in Boko Haram crackdown</t>
  </si>
  <si>
    <t>http://english.ahram.org.eg/NewsContent/2/8/72574/World/Region/Nigerian-army-says-kills-three-Islamists-in-Boko-H.aspx</t>
  </si>
  <si>
    <t>http://thestar.com.my/news/story.asp?file=/2013/5/28/worldupdates/nigerian-army-says-kills-three-islamists-in-boko-haram-crackdown&amp;sec=Worldupdates</t>
  </si>
  <si>
    <t>13 Killed</t>
  </si>
  <si>
    <t>http://sunnewsonline.com/new/cover/mass-action-angry-youths-comb-maiduguri-for-boko-haram/</t>
  </si>
  <si>
    <t>Boko Haram Kill Five Traders</t>
  </si>
  <si>
    <t>http://www.startribune.com/business/211942421.html</t>
  </si>
  <si>
    <t>Boko Haram Burns Churches</t>
  </si>
  <si>
    <t>4 churches burned</t>
  </si>
  <si>
    <t>http://blueprintng.com/new/2013/06/gunmen-kill-65-in-zamfara-borno/</t>
  </si>
  <si>
    <t>Seven Students, Two Teachers Killed in Yobe Attack</t>
  </si>
  <si>
    <t>http://allafrica.com/stories/201306181101.html</t>
  </si>
  <si>
    <t>http://allafrica.com/stories/201306180612.html</t>
  </si>
  <si>
    <t>13 Relatives of Vigilantes Killed</t>
  </si>
  <si>
    <t>Alau</t>
  </si>
  <si>
    <t>http://allafrica.com/stories/201306190198.html?viewall=1</t>
  </si>
  <si>
    <t>http://www.punchng.com/news/bharam-kills-nine-students-13-fishermen-in-borno/</t>
  </si>
  <si>
    <t>http://www.upi.com/Top_News/World-News/2013/06/19/77-killed-in-revenge-attacks-against-northern-Nigeria-vigilante-groups/UPI-28221371663039/</t>
  </si>
  <si>
    <t>Nine students killed in attack on Nigeria school</t>
  </si>
  <si>
    <t>http://www.dailystar.com.lb/News/International/2013/Jun-19/220879-nine-students-killed-in-attack-on-nigeria-school-residents.ashx#axzz2WeqbrCY7</t>
  </si>
  <si>
    <t>http://news.yahoo.com/nigeria-islamists-kill-9-students-school-attack-medical-063158020.html</t>
  </si>
  <si>
    <t>Boko Haram Kills Soldier, Abducts Three Others</t>
  </si>
  <si>
    <t>http://www.ngrguardiannews.com/index.php?option=com_content&amp;view=article&amp;id=125968:boko-haram-kills-soldier-abducts-three-others&amp;catid=1:national&amp;Itemid=559</t>
  </si>
  <si>
    <t>Boko Haram Kills 15, Sacks 7 Communities in Borno</t>
  </si>
  <si>
    <t>http://allafrica.com/stories/201306300004.html?viewall=1</t>
  </si>
  <si>
    <t>JTF Smashes Boko Haram Cell, Recovers Vehicles, Arms</t>
  </si>
  <si>
    <t>http://allafrica.com/stories/201307010637.html</t>
  </si>
  <si>
    <t>Scores freed in Nigeria jailbreak</t>
  </si>
  <si>
    <t>Azure</t>
  </si>
  <si>
    <t>Ondo</t>
  </si>
  <si>
    <t>http://www.odt.co.nz/news/world/263102/scores-freed-nigeria-jailbreak</t>
  </si>
  <si>
    <t>http://allafrica.com/stories/201307010974.html</t>
  </si>
  <si>
    <t>http://sunnewsonline.com/new/cover/fleeing-robbers-kill-10-travellers/</t>
  </si>
  <si>
    <t>, Ondo, Nigeria</t>
  </si>
  <si>
    <t>Woman Detonates Bomb</t>
  </si>
  <si>
    <t>http://nationalmirroronline.net/new/civilian-jtf-sets-anpp-chairs-house-ablaze/</t>
  </si>
  <si>
    <t>Reps urge IGP to probe killing of Yoruba traders in Borno</t>
  </si>
  <si>
    <t>Ibadan South-West</t>
  </si>
  <si>
    <t>http://nationalmirroronline.net/new/reps-urge-igp-to-probe-killing-of-yoruba-traders-in-borno/</t>
  </si>
  <si>
    <t>Ibadan South-West, Borno, Nigeria</t>
  </si>
  <si>
    <t>JTF Kills 3 Boko Haram Suspects Disguised As Women in Maiduguri</t>
  </si>
  <si>
    <t>http://allafrica.com/stories/201307040647.html</t>
  </si>
  <si>
    <t>Boko Haram Attack Bank, Police State</t>
  </si>
  <si>
    <t>Karim</t>
  </si>
  <si>
    <t>Karim Lamido</t>
  </si>
  <si>
    <t>http://www.dailytimes.com.pk/default.asp?page=2013%5c07%5c07%5cstory_7-7-2013_pg4_15</t>
  </si>
  <si>
    <t>http://premiumtimesng.com/news/140370-three-policemen-feared-killed-as-gunmen-attack-bank-police-station-in-taraba.html?utm_source=rss&amp;utm_medium=rss&amp;utm_campaign=three-policemen-feared-killed-as-gunmen-attack-bank-police-station-in-taraba</t>
  </si>
  <si>
    <t>Karim Lamido, Taraba, Nigeria</t>
  </si>
  <si>
    <t>Islamists kill 42 in school attack in Nigeria</t>
  </si>
  <si>
    <t>Mamudo</t>
  </si>
  <si>
    <t>http://www.chinapost.com.tw/international/africa/2013/07/07/383092/Islamists-kill.htm</t>
  </si>
  <si>
    <t>23 People Killed</t>
  </si>
  <si>
    <t>http://allafrica.com/stories/201307291041.html</t>
  </si>
  <si>
    <t>Nigeria vigilantes in deadly Boko Haram clashes</t>
  </si>
  <si>
    <t>Dawashe</t>
  </si>
  <si>
    <t>http://www.bbc.co.uk/news/world-africa-23490843</t>
  </si>
  <si>
    <t>Twenty-Nine Feared Dead, Scores Injured in Kano Multiple Blasts</t>
  </si>
  <si>
    <t>http://allafrica.com/stories/201307300601.html</t>
  </si>
  <si>
    <t>http://saharareporters.com/news-page/breaking-news-11-killed-boko-haram-bomb-kano-drinking-joint</t>
  </si>
  <si>
    <t>http://www.bbc.co.uk/news/world-africa-23498757</t>
  </si>
  <si>
    <t>Boko Haram kills eight in Borno</t>
  </si>
  <si>
    <t>Waka</t>
  </si>
  <si>
    <t>http://nationalmirroronline.net/new/boko-haram-kills-eight-in-borno/</t>
  </si>
  <si>
    <t>Military Boko Haram Clash in Bama</t>
  </si>
  <si>
    <t>http://www.channelafrica.org/portal/site/ChannelAfrica/menuitem.0440eb803775db47ee41ee41674daeb9/?vgnextoid=95ecbad7d7250410VgnVCM10000077d4ea9bRCRD&amp;vgnextfmt=default</t>
  </si>
  <si>
    <t>http://www.africareview.com/News/North+Nigeria+militant+attacks+kill+35/-/979180/1938780/-/iecdnfz/-/index.html</t>
  </si>
  <si>
    <t>Military Boko Haram Clash in Malam Fatori</t>
  </si>
  <si>
    <t>Malam Fatori</t>
  </si>
  <si>
    <t>Abadam</t>
  </si>
  <si>
    <t>Abadam, Borno, Nigeria</t>
  </si>
  <si>
    <t>Clashes in Gamboru Ngala</t>
  </si>
  <si>
    <t>http://www.naharnet.com/stories/en/93357-gunfire-round-the-clock-curfew-in-restive-nigerian-region</t>
  </si>
  <si>
    <t>http://www.osundefender.org/?p=115195</t>
  </si>
  <si>
    <t>Four soldiers, two policemen killed in Bâ€™Haram ambush</t>
  </si>
  <si>
    <t>http://www.punchng.com/news/four-soldiers-two-policemen-killed-in-bharam-ambush/</t>
  </si>
  <si>
    <t>Boko Haram Kill 12</t>
  </si>
  <si>
    <t>Ngom</t>
  </si>
  <si>
    <t>http://www.vanguardngr.com/2013/08/56-killed-by-boko-haram-in-mosque-village-attacks/</t>
  </si>
  <si>
    <t>Death toll rises to 60 in Nigerian Boko Haram attack</t>
  </si>
  <si>
    <t>http://voiceofrussia.com/news/2013_08_13/Death-toll-rises-to-60-in-Nigerian-Boko-Haram-attack-4358/</t>
  </si>
  <si>
    <t>Police and military station attacked</t>
  </si>
  <si>
    <t>http://www.afriquejet.com/news/10518-nigeria-boko-haram-sets-ablaze-300-vehicles.html</t>
  </si>
  <si>
    <t>http://www.swissinfo.ch/eng/news/international/Clashes_between_Nigerian_army_and_Boko_Haram_kill_18.html?cid=36696936</t>
  </si>
  <si>
    <t>http://www.nzherald.co.nz/world/news/article.cfm?c_id=2&amp;objectid=10913675&amp;ref=rss</t>
  </si>
  <si>
    <t>Boko Haram 'sets ablaze 300 vehicles'</t>
  </si>
  <si>
    <t>Thousands displaced after militant attack in Nigeria</t>
  </si>
  <si>
    <t>Dumba</t>
  </si>
  <si>
    <t>http://www.irishsun.com/index.php/sid/216649660/scat/2411cd3571b4f088</t>
  </si>
  <si>
    <t>http://nationalmirroronline.net/new/terrorists-kill-14-civilian-jtf-injure-nine-in-borno/</t>
  </si>
  <si>
    <t>13 killed in Nigeria Boko Haram attacks</t>
  </si>
  <si>
    <t>http://news.xinhuanet.com/english/africa/2013-08/22/c_132651577.htm</t>
  </si>
  <si>
    <t>4 killed by Boko Haram members in Nigeria's Borno State</t>
  </si>
  <si>
    <t>http://news.xinhuanet.com/english/africa/2013-08/22/c_132651541.htm</t>
  </si>
  <si>
    <t>Six young vigilantes killed in Nigeria</t>
  </si>
  <si>
    <t>http://news.xinhuanet.com/english/africa/2013-08/28/c_132670164.htm</t>
  </si>
  <si>
    <t>http://hosted.ap.org/dynamic/stories/A/AF_NIGERIA_VIOLENCE?SITE=ILROR&amp;SECTION=HOME&amp;TEMPLATE=DEFAULT</t>
  </si>
  <si>
    <t>Terrorists kill 14 civilian JTF, injure nine in Borno</t>
  </si>
  <si>
    <t>http://www.iol.co.za/news/africa/fourteen-killed-in-bama-raid-1.1568598#.UhyG1GQ__fE</t>
  </si>
  <si>
    <t>http://reliefweb.int/report/nigeria/two-suspected-boko-haram-attacks-kill-24-nigeria</t>
  </si>
  <si>
    <t>25 killed by Boko Haram Islamic sect in Nigeria</t>
  </si>
  <si>
    <t>Dawashi</t>
  </si>
  <si>
    <t>civilian jtf killed</t>
  </si>
  <si>
    <t>http://www.upi.com/Top_News/World-News/2013/08/28/25-killed-by-Boko-Haram-Islamic-sect-in-Nigeria/UPI-83841377716986/</t>
  </si>
  <si>
    <t>Nigerian Islamists gun down 5 Christians after they declare their faith</t>
  </si>
  <si>
    <t>asked if they were christians, then robbed and killed</t>
  </si>
  <si>
    <t>http://www.washingtontimes.com/news/2013/sep/3/nigerian-islamists-gun-down-5-christians-after-the/?utm_source=RSS_Feed&amp;utm_medium=RSS</t>
  </si>
  <si>
    <t>, Plateau, Nigeria</t>
  </si>
  <si>
    <t>Boko Haram 'kills 24 Nigerian vigilantes in ambush'</t>
  </si>
  <si>
    <t>BH disguised themselves as soldiers/ killed civilian jtf</t>
  </si>
  <si>
    <t>http://www.bbc.co.uk/news/world-africa-23918155</t>
  </si>
  <si>
    <t>http://www.digitaljournal.com/article/357481</t>
  </si>
  <si>
    <t>Suspected Terrorists Kill Chief Medical Director, Traditional Ruler In Bauchi</t>
  </si>
  <si>
    <t>Yame</t>
  </si>
  <si>
    <t>http://saharareporters.com/news-page/suspected-terrorists-kill-chief-medical-director-traditional-ruler-bauchi</t>
  </si>
  <si>
    <t>BH Kills 14</t>
  </si>
  <si>
    <t>Yaguwa</t>
  </si>
  <si>
    <t>fulani herders killed</t>
  </si>
  <si>
    <t>http://news.yahoo.com/suspected-boko-haram-attacks-kill-38-nigeria-officials-185049679.html</t>
  </si>
  <si>
    <t>BH Kills Drivers</t>
  </si>
  <si>
    <t>http://online.wsj.com/news/articles/SB10001424052702304330904579137360644237416</t>
  </si>
  <si>
    <t>Police confirm 10 killed in northern Nigeria gunmen attack</t>
  </si>
  <si>
    <t>Addu</t>
  </si>
  <si>
    <t>slit throats</t>
  </si>
  <si>
    <t>http://www.icilome.com/nouvelles/news.asp?id=11&amp;idnews=761639&amp;f=</t>
  </si>
  <si>
    <t>Militants Kill 15</t>
  </si>
  <si>
    <t>Gajiram</t>
  </si>
  <si>
    <t>Nganzai</t>
  </si>
  <si>
    <t>disguised themselves as traders, started killing at random</t>
  </si>
  <si>
    <t>http://thepeninsulaqatar.com/international/252067-nigerian-militant-attacks-kill-20-in-northeast-.html</t>
  </si>
  <si>
    <t>Nganzai, Borno, Nigeria</t>
  </si>
  <si>
    <t>Boko Haram kill Borno Governorâ€™s aide, eight others; kidnaps family of five</t>
  </si>
  <si>
    <t>Bulabulin Ngaura</t>
  </si>
  <si>
    <t>Kidnapper</t>
  </si>
  <si>
    <t>aide to Shetima killed, also kidnapped family of 5</t>
  </si>
  <si>
    <t>http://premiumtimesng.com/news/144286-boko-haram-kills-borno-governors-aide-eight-others-kidnap-family-five.html?utm_source=rss&amp;utm_medium=rss&amp;utm_campaign=boko-haram-kills-borno-governors-aide-eight-others-kidnap-family-five</t>
  </si>
  <si>
    <t>13 Civilian JTF Killed</t>
  </si>
  <si>
    <t>http://saharareporters.com/news-page/despite-loss-37-men-boko-haram-%E2%80%98civilian-jtf%E2%80%99-vows-continue-engaging-sect</t>
  </si>
  <si>
    <t>http://www.taipeitimes.com/News/world/archives/2013/09/10/2003571807</t>
  </si>
  <si>
    <t>Gunmen sack police station, kill 2 policemen in Adamawa</t>
  </si>
  <si>
    <t>Lala</t>
  </si>
  <si>
    <t>http://premiumtimesng.com/news/144571-gunmen-sack-police-station-kill-2-policemen-in-adamawa.html?utm_source=rss&amp;utm_medium=rss&amp;utm_campaign=gunmen-sack-police-station-kill-2-policemen-in-adamawa</t>
  </si>
  <si>
    <t>Gombi, Adamawa, Nigeria</t>
  </si>
  <si>
    <t>Soliders Killed</t>
  </si>
  <si>
    <t>Kasiya</t>
  </si>
  <si>
    <t>soldiers ambushed</t>
  </si>
  <si>
    <t>http://gulfnews.com/news/world/other-world/nigerian-army-claims-raid-kills-150-islamists-1.1232571?utm_content=1.1232571&amp;utm_medium=RSS&amp;utm_source=Feeds&amp;utm_campaign=Nigerian_army_claims_raid_kills_150_Islamists&amp;localLinksEnabled=false&amp;utm_term=News_RSS_feed</t>
  </si>
  <si>
    <t>http://www.punchng.com/news/40-soldiers-feared-killed-in-bharam-ambush/</t>
  </si>
  <si>
    <t>Army Destroys Boko Haram's Camp</t>
  </si>
  <si>
    <t>Kafiya</t>
  </si>
  <si>
    <t>airstrike</t>
  </si>
  <si>
    <t>http://www.ngrguardiannews.com/national-news/132844-army-destroys-boko-harams-camp</t>
  </si>
  <si>
    <t>http://www.france24.com/en/20130918-raid-kills-150-boko-haram-islamists-nigerian-army</t>
  </si>
  <si>
    <t>Boko Haram insurgents in military khaki kill 23, burn scores of houses, vehicles in Borno village</t>
  </si>
  <si>
    <t>http://premiumtimesng.com/news/144864-boko-haram-insurgents-in-military-khaki-kill-23-burn-scores-of-houses-vehicles-in-borno-village.html?utm_source=rss&amp;utm_medium=rss&amp;utm_campaign=boko-haram-insurgents-in-military-khaki-kill-23-burn-scores-of-houses-vehicles-in-borno-village</t>
  </si>
  <si>
    <t>http://ngrguardiannews.com/national-news/133202-gunmen-kill-18-in-borno</t>
  </si>
  <si>
    <t>http://www.nigeriaintel.com/2013/09/20/benisheik-attack-death-toll-now-161/</t>
  </si>
  <si>
    <t>Nigerian Army kills nine Boko Haram members in shootout</t>
  </si>
  <si>
    <t>http://premiumtimesng.com/news/144984-nigerian-army-kills-nine-boko-haram-members-shootout.html?utm_source=rss&amp;utm_medium=rss&amp;utm_campaign=nigerian-army-kills-nine-boko-haram-members-shootout</t>
  </si>
  <si>
    <t>http://www.foxnews.com/world/2013/09/19/insurgents-in-deadly-rampage-in-northeast-nigeria-town/</t>
  </si>
  <si>
    <t>20 feared dead in Nigeria Boko Haram attack</t>
  </si>
  <si>
    <t>http://news.xinhuanet.com/english/africa/2013-09/21/c_132736474.htm</t>
  </si>
  <si>
    <t>Gunmen kill police officer, injure another in Kano</t>
  </si>
  <si>
    <t>http://sunnewsonline.com/new/national/gunmen-kill-police-officer-injure-another-in-kano/</t>
  </si>
  <si>
    <t>Fresh Boko Haram attacks in Borno claim 27</t>
  </si>
  <si>
    <t>Gamboru</t>
  </si>
  <si>
    <t>http://sunnewsonline.com/new/cover/fresh-boko-haram-attacks-in-borno-claim-27/</t>
  </si>
  <si>
    <t>http://in.reuters.com/article/2013/09/28/nigeria-bokoharam-idINL5N0HO0KE20130928</t>
  </si>
  <si>
    <t>Pastor, two kids killed as Boko Haram Islamists open fire in church</t>
  </si>
  <si>
    <t>Dorawa</t>
  </si>
  <si>
    <t>http://www.thehindu.com/news/international/world/attackers-kill-pastor-torch-church-in-nigeria/article5171027.ece</t>
  </si>
  <si>
    <t>http://news2.onlinenigeria.com/news/general/315581-pastor-two-kids-killed-as-boko-haram-islamists-open-fire-in-church.html</t>
  </si>
  <si>
    <t>BH Kills 7</t>
  </si>
  <si>
    <t>Gava West</t>
  </si>
  <si>
    <t>http://www.punchng.com/news/boko-haram-kills-18-in-borno-kaduna/</t>
  </si>
  <si>
    <t>11 Killed in Renewed Attack in Kaduna State</t>
  </si>
  <si>
    <t>Zangang</t>
  </si>
  <si>
    <t>http://english.cntv.cn/20130930/100675.shtml</t>
  </si>
  <si>
    <t>http://allafrica.com/stories/201309290126.html</t>
  </si>
  <si>
    <t>http://ngrguardiannews.com/national-news/134155-pandemonium-in-kaduna-community-as-gunmen-kill-15</t>
  </si>
  <si>
    <t>Gunmen kill students as they sleep in Nigerian college</t>
  </si>
  <si>
    <t>http://news.yahoo.com/gunmen-kill-students-sleep-nigerian-college-070442089.html</t>
  </si>
  <si>
    <t>http://www.punchng.com/news/yobe-killings-death-toll-rises-to-90/</t>
  </si>
  <si>
    <t>Suspected Boko Haram members behead 10 travellers along Borno-Yobe highway</t>
  </si>
  <si>
    <t>beheading at checkpoint</t>
  </si>
  <si>
    <t>http://premiumtimesng.com/news/145771-suspected-boko-haram-members-behead-10-travellers-along-borno-yobe-highway.html?utm_source=rss&amp;utm_medium=rss&amp;utm_campaign=suspected-boko-haram-members-behead-10-travellers-along-borno-yobe-highway#/jobs</t>
  </si>
  <si>
    <t>Armed bandits kill Niger soldier, wound 3 others in Borno</t>
  </si>
  <si>
    <t>http://www.vanguardngr.com/2013/10/armed-bandits-kill-niger-soldier-wound-3-others-borno/</t>
  </si>
  <si>
    <t>20 Killed as Boko Haram, Nigerian Troops Clash</t>
  </si>
  <si>
    <t>http://news.sudanvisiondaily.com/details.html?rsnpid=227769</t>
  </si>
  <si>
    <t>http://timesofindia.indiatimes.com/world/rest-of-world/Extremists-kill-seven-civilians-in-Nigerian-mosque/articleshow/23675643.cms</t>
  </si>
  <si>
    <t>Gunmen kill policeman, steal rifle in Kaduna</t>
  </si>
  <si>
    <t>Ungwan Muazu</t>
  </si>
  <si>
    <t>http://www.punchng.com/news/gunmen-kill-policeman-steal-rifle-in-kaduna/</t>
  </si>
  <si>
    <t>http://premiumtimesng.com/news/146180-gunmen-kill-police-officer-kaduna.html?utm_source=rss&amp;utm_medium=rss&amp;utm_campaign=gunmen-kill-police-officer-kaduna</t>
  </si>
  <si>
    <t>http://saharareporters.com/news-page/boko-haram-militants-kaduna-kill-policeman-take-away-his-rifle</t>
  </si>
  <si>
    <t>Boko Haram Kill Camerounian Soldiers</t>
  </si>
  <si>
    <t>http://www.punchng.com/news/180-bharam-insurgents-killed-by-camerounian-soldiers-military/</t>
  </si>
  <si>
    <t>Militants In Gunfight With Nigerian Security Operatives In Makarfi, Kaduna State</t>
  </si>
  <si>
    <t>Makarfi</t>
  </si>
  <si>
    <t>http://saharareporters.com/news-page/militants-gunfight-nigerian-security-operatives-makarfi-kaduna-state</t>
  </si>
  <si>
    <t>Boko Haram slaughters motorists in northeast Nigeria</t>
  </si>
  <si>
    <t>Logumani</t>
  </si>
  <si>
    <t>http://www.france24.com/en/20131020-boko-haram-slaughters-motorists-nigeria-northeast?ns_campaign=editorial&amp;ns_source=RSS_public&amp;ns_mchannel=RSS&amp;ns_fee=0&amp;ns_linkname=20131020_boko_haram_slaughters_motorists_nigeria_northeast</t>
  </si>
  <si>
    <t>Gunmen invade Borno villages, kill 10, set houses ablaze</t>
  </si>
  <si>
    <t>Fori</t>
  </si>
  <si>
    <t>http://nationalmirroronline.net/new/gunmen-invade-borno-villages-kill-10-set-houses-ablaze/</t>
  </si>
  <si>
    <t>http://www.trust.org/item/20131021171251-q2kpw/</t>
  </si>
  <si>
    <t>Boko Haram Strikes In Yobe Following Curfew Review</t>
  </si>
  <si>
    <t>http://www.channelstv.com/home/2013/10/25/boko-haram-strikes-in-yobe-following-curfew-review/</t>
  </si>
  <si>
    <t>http://www.punchng.com/news/scores-feared-dead-as-bharam-attacks-yobe-police-station/</t>
  </si>
  <si>
    <t>http://www.nation.com.pk/pakistan-news-newspaper-daily-english-online/international/29-Oct-2013/35-bodies-at-nigeria-morgue-after-militants-raid</t>
  </si>
  <si>
    <t>Suspected Boko Haram Militants Shoot Three Policemen In Kaduna</t>
  </si>
  <si>
    <t>Ungwan Dosa</t>
  </si>
  <si>
    <t>http://saharareporters.com/news-page/suspected-boko-haram-militants-shoot-three-policemen-kaduna</t>
  </si>
  <si>
    <t>Boko Haram kill 27 in Nigeria</t>
  </si>
  <si>
    <t>Gulumba</t>
  </si>
  <si>
    <t>burned 300 houses, 70 attackers</t>
  </si>
  <si>
    <t>http://english.china.com/news/international/11020308/20131105/18129570.html</t>
  </si>
  <si>
    <t>13 Killed by BH</t>
  </si>
  <si>
    <t>http://www.reuters.com/article/2013/11/04/us-nigeria-violence-idUSBRE9A30PR20131104?feedType=RSS&amp;feedName=topNews</t>
  </si>
  <si>
    <t>30 killed in attack on wedding convoy in Nigeria</t>
  </si>
  <si>
    <t>Firgi</t>
  </si>
  <si>
    <t>attacked on highway</t>
  </si>
  <si>
    <t>http://www.thehindu.com/news/international/30-killed-in-attack-on-wedding-convoy-in-nigeria/article5311570.ece</t>
  </si>
  <si>
    <t>http://www.iol.co.za/news/africa/groom-killed-in-attack-on-convoy-1.1601521#.UneD5JSDQzU</t>
  </si>
  <si>
    <t>Nigerian army clashes with Boko Haram in Kano, seven killed</t>
  </si>
  <si>
    <t>http://www.thezambezian.com/nigerian-army-clashes-boko-haram-kano-seven-killed/</t>
  </si>
  <si>
    <t>26 Persons Killed in Boko Haram Night Raids On Borno Villages</t>
  </si>
  <si>
    <t>Bdagu</t>
  </si>
  <si>
    <t>attacks in three different villages over course of three days</t>
  </si>
  <si>
    <t>http://allafrica.com/stories/201311150254.html</t>
  </si>
  <si>
    <t>BH Soldiers Battle</t>
  </si>
  <si>
    <t>http://premiumtimesng.com/news/149753-21-killed-soldiers-battle-boko-haram-borno.html?utm_source=rss&amp;utm_medium=rss&amp;utm_campaign=21-killed-soldiers-battle-boko-haram-borno</t>
  </si>
  <si>
    <t>Nigerian troops kill 20 in fight against Boko Haram insurgency</t>
  </si>
  <si>
    <t>Bilta</t>
  </si>
  <si>
    <t>http://www.theguardian.com/world/2013/nov/17/nigerian-troops-kill-29-boko-haram</t>
  </si>
  <si>
    <t>BH Police Battle in Gombe</t>
  </si>
  <si>
    <t>http://news.yahoo.com/gunmen-kill-police-officer-northern-nigeria-111020346.html</t>
  </si>
  <si>
    <t>BH shoots man in head</t>
  </si>
  <si>
    <t>http://news2.onlinenigeria.com/news/top-stories/322803-boko-haram-militants-shoots-man-in-the-head-for-refusing-to-deny-christ.html</t>
  </si>
  <si>
    <t>Gunmen Kill 3</t>
  </si>
  <si>
    <t>http://premiumtimesng.com/regional/150152-gunmen-strike-yola-kill-three-civilians.html?utm_source=rss&amp;utm_medium=rss&amp;utm_campaign=gunmen-strike-yola-kill-three-civilians</t>
  </si>
  <si>
    <t>Yola, Adamawa, Nigeria</t>
  </si>
  <si>
    <t>6 killed by gunmen</t>
  </si>
  <si>
    <t>Kasuwar Gwari</t>
  </si>
  <si>
    <t>http://news.xinhuanet.com/english/africa/2013-11/23/c_132911329.htm</t>
  </si>
  <si>
    <t>7 Police Killed</t>
  </si>
  <si>
    <t>BH Kill 12</t>
  </si>
  <si>
    <t>Sandiya</t>
  </si>
  <si>
    <t>http://allafrica.com/stories/201311240049.html</t>
  </si>
  <si>
    <t>http://www.israelnationalnews.com/News/Flash.aspx/281126#.Us2uTf2E5g0</t>
  </si>
  <si>
    <t>BH Kills 4</t>
  </si>
  <si>
    <t>Kuka</t>
  </si>
  <si>
    <t>Shendam</t>
  </si>
  <si>
    <t>http://www.punchng.com/news/16-killed-in-borno-plateau-attacks/</t>
  </si>
  <si>
    <t>http://nationalmirroronline.net/new/gunmen-kill-five-destroy-200-houses-in-plateau/</t>
  </si>
  <si>
    <t>Shendam, Plateau, Nigeria</t>
  </si>
  <si>
    <t>BH Attacks Fishing Village</t>
  </si>
  <si>
    <t>http://www.naharnet.com/stories/en/107958-nigeria-s-boko-haram-kills-24-in-two-separate-attacks</t>
  </si>
  <si>
    <t>BH Kills 17</t>
  </si>
  <si>
    <t>http://www.dailytimes.com.pk/default.asp?page=2013%5c12%5c01%5cstory_1-12-2013_pg4_14</t>
  </si>
  <si>
    <t>BH Launch Attack</t>
  </si>
  <si>
    <t>http://www.voanews.com/content/nigeria-imposes-curfew-after-suspected-boko-haram-attack/1801572.html</t>
  </si>
  <si>
    <t>http://www.reuters.com/article/2013/12/02/us-nigeria-violence-idUSBRE9B108K20131202?feedType=RSS&amp;feedName=worldNews</t>
  </si>
  <si>
    <t>http://www.nigeriaintel.com/2013/12/02/boko-haram-incapacitates-five-military-aircraft-soldiers-kill-24-insurgents-dhq/</t>
  </si>
  <si>
    <t>BH Highway Attack</t>
  </si>
  <si>
    <t>http://www.punchng.com/news/boko-haram-abducts-motorists-in-borno-highway-raid/</t>
  </si>
  <si>
    <t>More BH highway Attacks</t>
  </si>
  <si>
    <t>http://www.punchng.com/news/boko-haram-kills-nine-in-borno-highway-attack/</t>
  </si>
  <si>
    <t>BH Abducts 36 People</t>
  </si>
  <si>
    <t>BH abducts 36 people for soldiers and female slaves</t>
  </si>
  <si>
    <t>http://nationalmirroronline.net/new/boko-haram-abducts-nine-female-traders-27-others/</t>
  </si>
  <si>
    <t>BH Attacks Village</t>
  </si>
  <si>
    <t>Arboko</t>
  </si>
  <si>
    <t>http://www.punchng.com/news/boko-haram-burns-100-houses-in-borno/</t>
  </si>
  <si>
    <t>BH Kills 10 Civilian JTF</t>
  </si>
  <si>
    <t>http://nationalmirroronline.net/new/scores-dead-in-air-raid-on-boko-haram/</t>
  </si>
  <si>
    <t>HB Attacks Barracks</t>
  </si>
  <si>
    <t>http://hotnewsinternational.com/2013/12/20/suspected-militants-attack-nigeria-military-base/</t>
  </si>
  <si>
    <t>http://www.thestar.com.my/News/World/2013/12/21/Nigerian-Islamists-attack-barracks-in-volatile-northeast--army.aspx/</t>
  </si>
  <si>
    <t>http://news.xinhuanet.com/english/africa/2013-12/24/c_132990359.htm</t>
  </si>
  <si>
    <t>Gunmen raid Bureau de Change</t>
  </si>
  <si>
    <t>http://premiumtimesng.com/news/151705-many-feared-dead-gunmen-raid-bureau-de-change-mubi-adamawa.html?utm_source=rss&amp;utm_medium=rss&amp;utm_campaign=many-feared-dead-gunmen-raid-bureau-de-change-mubi-adamawa</t>
  </si>
  <si>
    <t>http://news.xinhuanet.com/english/africa/2013-12/19/c_132981602.htm</t>
  </si>
  <si>
    <t>BH Kills 12</t>
  </si>
  <si>
    <t>http://uk.reuters.com/article/2013/12/29/uk-nigeria-violence-idUKBRE9BS0BY20131229?feedType=RSS&amp;feedName=worldNews</t>
  </si>
  <si>
    <t>http://www.iol.co.za/news/africa/eight-killed-in-bachelor-party-attack-1.1627288#.Us75Kv2E5g0</t>
  </si>
  <si>
    <t>http://www.washingtonpost.com/world/africa/extremists-kill-12-in-nigerian-christian-villages/2013/12/30/41296eb4-7135-11e3-bc6b-712d770c3715_story.html</t>
  </si>
  <si>
    <t>Nigeria gunmen attack Kano governor's home village</t>
  </si>
  <si>
    <t>Kwankwaso</t>
  </si>
  <si>
    <t>http://www.foxnews.com/world/2014/01/08/gunmen-attack-village-kano-governor-who-defected-from-nigeria-ruling-party-3/?utm_source=feedburner&amp;utm_medium=feed&amp;utm_campaign=Feed:%20foxnews/world%20%28Internal%20-%20World%20Latest%20-%20Text%29</t>
  </si>
  <si>
    <t>38 insurgents killed in Nigeria Boko Haram attack</t>
  </si>
  <si>
    <t>http://www.aljazeera.com/news/africa/2014/01/nigeria-dozens-boko-haram-fighters-killed-201419172155263747.html</t>
  </si>
  <si>
    <t>http://news.xinhuanet.com/english/africa/2014-01/10/c_133032757.htm</t>
  </si>
  <si>
    <t>8 die in fresh Boko Haram attack</t>
  </si>
  <si>
    <t>100 churches burned</t>
  </si>
  <si>
    <t>http://sunnewsonline.com/new/cover/8-die-fresh-boko-haram-attack/</t>
  </si>
  <si>
    <t>Boko Haram Kills Five in Borno Market Raid</t>
  </si>
  <si>
    <t>Ladi-Kayamula</t>
  </si>
  <si>
    <t>attack on market</t>
  </si>
  <si>
    <t>http://www.thisdaylive.com/articles/boko-haram-kills-five-in-borno-market-raid/168741/</t>
  </si>
  <si>
    <t>http://www.naharnet.com/stories/en/113846-gunmen-kill-five-villagers-in-nigeria</t>
  </si>
  <si>
    <t>Fresh explosion rocks Maiduguri, at least 30 killed</t>
  </si>
  <si>
    <t>http://news2.onlinenigeria.com/news/top-stories/330553-fresh-explosion-rocks-maiduguri-many-killed.html</t>
  </si>
  <si>
    <t>http://thepeninsulaqatar.com/news/international/268430/car-bomb-kills-29-in-nigeria-islamist-hub</t>
  </si>
  <si>
    <t>http://www.nigeriaintel.com/2014/01/15/dozens-killed-scores-injured-in-sallah-day-suicide-bombing/</t>
  </si>
  <si>
    <t>http://premiumtimesng.com/politics/153429-maiduguri-blast-hospital-sources-put-death-toll-43-governor-shettima-weeps.html?utm_source=rss&amp;utm_medium=rss&amp;utm_campaign=maiduguri-blast-hospital-sources-put-death-toll-43-governor-shettima-weeps</t>
  </si>
  <si>
    <t>6 killed in gunbattle in north Nigeria</t>
  </si>
  <si>
    <t>crossed border into cameroon</t>
  </si>
  <si>
    <t>http://www.fresnobee.com/2014/01/17/3719156/witnesses-6-killed-in-gunbattle.html</t>
  </si>
  <si>
    <t>http://www.afriquejet.com/news/444-army-nigerian-military-chases-terror-suspect-to-cameroon-kills-60.html</t>
  </si>
  <si>
    <t>5 killed in Tuba</t>
  </si>
  <si>
    <t>Tuba</t>
  </si>
  <si>
    <t>Targeted Civilian-JTF (but only one death was CJTF)</t>
  </si>
  <si>
    <t>http://premiumtimesng.com/news/154434-massacre-in-borno-as-boko-haram-kills-at-least-250-in-two-weeks.html?utm_source=rss&amp;utm_medium=rss&amp;utm_campaign=massacre-in-borno-as-boko-haram-kills-at-least-250-in-two-weeks</t>
  </si>
  <si>
    <t>15 Killed by BH</t>
  </si>
  <si>
    <t>Gashigar</t>
  </si>
  <si>
    <t>http://premiumtimesng.com/news/153712-19-farmers-reported-killed-boko-haram-invades-borno-village.html?utm_source=rss&amp;utm_medium=rss&amp;utm_campaign=19-farmers-reported-killed-boko-haram-invades-borno-village</t>
  </si>
  <si>
    <t>BH Kills 19</t>
  </si>
  <si>
    <t>Alau Ngawo Fate</t>
  </si>
  <si>
    <t>http://nationalmirroronline.net/new/boko-haram-sacks-29-communities-in-borno/</t>
  </si>
  <si>
    <t>Suspected extremists kill teacher in NE Nigeria</t>
  </si>
  <si>
    <t>Wulgo</t>
  </si>
  <si>
    <t>http://www.nzherald.co.nz/world/news/article.cfm?c_id=2&amp;objectid=11190630&amp;ref=rss</t>
  </si>
  <si>
    <t>BH Kills Ten</t>
  </si>
  <si>
    <t>Njaba</t>
  </si>
  <si>
    <t>http://www.arabtimesonline.com/RSS/tabid/69/smid/414/ArticleID/203170/t/Boko-Haram-kills-18-in-village-attacks/Default.aspx</t>
  </si>
  <si>
    <t>10 killed by BH in Njaba</t>
  </si>
  <si>
    <t>http://www.vanguardngr.com/2014/01/18-killed-5-hospitalized-borno-fresh-boko-haram-attacks/</t>
  </si>
  <si>
    <t>BH Kills Eight</t>
  </si>
  <si>
    <t>Kaya</t>
  </si>
  <si>
    <t>8 killed by BH in Kaya</t>
  </si>
  <si>
    <t>Again, Boko Haram sacks community, kills 2</t>
  </si>
  <si>
    <t>Wala</t>
  </si>
  <si>
    <t>http://nationalmirroronline.net/new/again-boko-haram-sacks-community-kills-2/</t>
  </si>
  <si>
    <t>Attacks by extremists kill at least 99 Nigerians</t>
  </si>
  <si>
    <t>Kawuri</t>
  </si>
  <si>
    <t>Koduga</t>
  </si>
  <si>
    <t>http://www.nst.com.my/latest/attacks-by-extremists-kill-at-least-99-nigerians-1.472251?cache=03/7.218081%3Fpage%3D0/7.236222/7.261895/7.266456%3Fpage%3D0/7.501921/7.541994/7.541994/7.541994/7.569403</t>
  </si>
  <si>
    <t>http://www.yalibnan.com/2014/01/28/nigeria-boko-haram-attacks-leave-scores-dead/</t>
  </si>
  <si>
    <t>http://www.punchng.com/news/bharam-gunmen-cut-church-members-throats-bishop/</t>
  </si>
  <si>
    <t>Koduga, Borno, Nigeria</t>
  </si>
  <si>
    <t>BH Kills 45 in Church Attack</t>
  </si>
  <si>
    <t>Wada Chakawa</t>
  </si>
  <si>
    <t>http://sunnewsonline.com/new/cover/boko-haram-massacres-90-adamawa-borno/</t>
  </si>
  <si>
    <t>Boko Haram sacks Bauchi police station, frees suspect</t>
  </si>
  <si>
    <t>Giade</t>
  </si>
  <si>
    <t>BH attack police station</t>
  </si>
  <si>
    <t>http://www.punchng.com/news/boko-haram-sacks-bauchi-police-station-free-suspect/</t>
  </si>
  <si>
    <t>Giade, Bauchi, Nigeria</t>
  </si>
  <si>
    <t>Borno: Seven passengers killed as Boko Haram plants IEDs on highways</t>
  </si>
  <si>
    <t>Kuthra</t>
  </si>
  <si>
    <t>Bus rolled over IED</t>
  </si>
  <si>
    <t>http://www.capitalfm.co.ke/news/2014/02/nigerias-north-hit-by-religious-violence-bomb-attack/</t>
  </si>
  <si>
    <t>http://dailypost.com.ng/2014/02/01/borno-seven-passengers-killed-boko-haram-plants-ieds-highways/</t>
  </si>
  <si>
    <t>11 people killed in Nigeria's Adamawa State attack</t>
  </si>
  <si>
    <t>Yamdula</t>
  </si>
  <si>
    <t>http://www.aa.com.tr/en/news/282089--11-people-killed-in-nigerias-adamawa-state-attack</t>
  </si>
  <si>
    <t>http://sunnewsonline.com/new/cover/pastor-10-others-killed-fresh-terrorists-attack-adamawa/</t>
  </si>
  <si>
    <t>Outspoken religious leader killed in Nigeria</t>
  </si>
  <si>
    <t>http://www.nst.com.my/latest/boko-haram-suspected-after-cleric-killed-in-nigeria-1.475582</t>
  </si>
  <si>
    <t>http://www.aljazeera.com/news/africa/2014/02/nigeria-cleric-critical-boko-haram-killed-201422114541981119.html</t>
  </si>
  <si>
    <t>Again scores dead as Boko Haram invades Askira- Uba LG in Borno</t>
  </si>
  <si>
    <t>Uba</t>
  </si>
  <si>
    <t>http://www.vanguardngr.com/2014/02/scores-dead-boko-haram-invades-askira-uba-lg-borno/</t>
  </si>
  <si>
    <t>http://news2.onlinenigeria.com/latest-addition/333117-boko-haram-invades-borno-again-many-killed.html</t>
  </si>
  <si>
    <t>Uba, Borno, Nigeria</t>
  </si>
  <si>
    <t>Four killed in Wajirko</t>
  </si>
  <si>
    <t>Wajirko</t>
  </si>
  <si>
    <t>http://www.sbs.com.au/news/article/2014/02/13/boko-haram-attack-kills-43-nigeria</t>
  </si>
  <si>
    <t>Bâ€™ Haram kills over 53 in Borno</t>
  </si>
  <si>
    <t>http://www.reuters.com/places/africa/article/2014/02/12/us-nigeria-bokoharam-idUSBREA1B1LY20140212</t>
  </si>
  <si>
    <t>http://www.punchng.com/news/b-haram-kills-over-53-in-borno/</t>
  </si>
  <si>
    <t>http://www.punchng.com/news/bharam-murders-106-in-fresh-attack/</t>
  </si>
  <si>
    <t>Boko Haram Raid Kills Nine Nigeria Troops</t>
  </si>
  <si>
    <t>Izhe</t>
  </si>
  <si>
    <t>http://www.naharnet.com/stories/en/118600-boko-haram-raid-kills-nine-nigeria-troops</t>
  </si>
  <si>
    <t>http://saharareporters.com/news-page/boko-haram-militants-kill-nine-soldiers-adamawa-ambush</t>
  </si>
  <si>
    <t>http://www.longwarjournal.org/threat-matrix/archives/2014/02/nine_nigerian_soldiers_killed.php</t>
  </si>
  <si>
    <t>Sporadic shooting in Borno town, Konduga, as Boko Haram returns 48 hours after killing 39</t>
  </si>
  <si>
    <t>Konduga, Mailari</t>
  </si>
  <si>
    <t>http://premiumtimesng.com/news/155106-breaking-sporadic-shooting-ongoing-borno-town-konduga-boko-haram-returns-48-hours-killing-39.html?utm_source=rss&amp;utm_medium=rss&amp;utm_campaign=breaking-sporadic-shooting-ongoing-borno-town-konduga-boko-haram-returns-48-hours-killing-39</t>
  </si>
  <si>
    <t>10 killed in Baga</t>
  </si>
  <si>
    <t>http://nationalmirroronline.net/new/again-boko-haram-kills-100-in-borno/</t>
  </si>
  <si>
    <t>Militants kill dozens in northeast Nigeria village</t>
  </si>
  <si>
    <t>Izghe</t>
  </si>
  <si>
    <t>http://www.startribune.com/world/245739791.html</t>
  </si>
  <si>
    <t>http://www.thisdaylive.com/articles/with-158-killed-fg-sends-more-troops-to-tackle-boko-haram/171656/</t>
  </si>
  <si>
    <t>http://www.punchng.com/news/borno-massacre-death-toll-now-146/</t>
  </si>
  <si>
    <t>65 killed in Adamawa</t>
  </si>
  <si>
    <t>Kirchang, Kwambula, Shuwa, Yinagu, Bitiku, Yazza and Dagu</t>
  </si>
  <si>
    <t>http://www.thisdaylive.com/articles/black-saturday-as-boko-haram-sect-kills-65-in-adamawa/171592/</t>
  </si>
  <si>
    <t>http://www.unmultimedia.org/radio/english/2014/02/killing-of-over-150-people-in-nigeria-condemned-by-un/#.UwOynEJdWcN</t>
  </si>
  <si>
    <t>One killed as Boko Haram invades Army Generalâ€™s residence in Borno</t>
  </si>
  <si>
    <t>Buratai</t>
  </si>
  <si>
    <t>Invaded home of JTF Commander</t>
  </si>
  <si>
    <t>http://www.vanguardngr.com/2014/02/one-killed-boko-haram-invades-army-generals-residence-borno/</t>
  </si>
  <si>
    <t>http://www.cbc.ca/news/world/islamists-attack-nigerian-general-s-house-1-soldier-killed-1.2543507?cmp=rss</t>
  </si>
  <si>
    <t>Again, Boko Haram Sect Kills 11 in Adamawa</t>
  </si>
  <si>
    <t>Galga</t>
  </si>
  <si>
    <t>http://leadership.ng/news/346431/gunmen-kill-18-adamawa-plateau</t>
  </si>
  <si>
    <t>http://www.thisdaylive.com/articles/again-boko-haram-sect-kills-11-in-adamawa/171830/</t>
  </si>
  <si>
    <t>Suspected Boko Haram Islamists Bomb Nigeria Town</t>
  </si>
  <si>
    <t>http://www.naharnet.com/stories/en/119403-suspected-boko-haram-islamists-bomb-nigeria-town</t>
  </si>
  <si>
    <t>http://www.apanews.net/news/en/article.php?id=508677</t>
  </si>
  <si>
    <t>http://www.japantoday.com/category/world/view/115-killed-1500-buildings-razed-in-nigerian-town</t>
  </si>
  <si>
    <t>Extremists Return to Torch Nigeria Village, 3 Dead</t>
  </si>
  <si>
    <t>http://abcnews.go.com/International/wireStory/extremists-return-torch-nigeria-village-dead-22641444</t>
  </si>
  <si>
    <t>http://www.nigeriaintel.com/2014/02/24/fresh-attack-on-izge-gunmen-level-borno-village-in-3-hours/</t>
  </si>
  <si>
    <t>Boko Haram sacks Mairari village in Borno</t>
  </si>
  <si>
    <t>Mairari</t>
  </si>
  <si>
    <t>http://www.vanguardngr.com/2014/02/boko-haram-sacks-two-villages-borno/</t>
  </si>
  <si>
    <t>Boko Haram, Nigerian Islamist Group, Kills 59 Students In Their Sleep In Attack On Boarding School In Yobe State</t>
  </si>
  <si>
    <t>http://www.capitalfm.co.ke/news/2014/02/boko-haram-attack-leaves-29-dead-in-nigerian-school/</t>
  </si>
  <si>
    <t>http://www.cbc.ca/news/world/nigerian-islamists-kill-dozens-in-boarding-school-attack-1.2550288?cmp=rss</t>
  </si>
  <si>
    <t>http://www.ibtimes.com/boko-haram-nigerian-islamist-group-kills-59-students-their-sleep-attack-boarding-school-yobe-state</t>
  </si>
  <si>
    <t>Bâ€™Haram kills 4, razes banks in Michika</t>
  </si>
  <si>
    <t>Michika</t>
  </si>
  <si>
    <t>http://www.punchng.com/news/bharam-kills-nine-razes-banks-in-adamawa-attack/</t>
  </si>
  <si>
    <t>http://reliefweb.int/report/nigeria/boko-haram-attacks-kill-37-including-christian-college</t>
  </si>
  <si>
    <t>Michika, Adamawa, Nigeria</t>
  </si>
  <si>
    <t>Boko Haram kills 8 in Kirchinga, Madagli</t>
  </si>
  <si>
    <t>Kirchinga</t>
  </si>
  <si>
    <t>Boko Haram kills 25 in Shuwa, Madagli</t>
  </si>
  <si>
    <t>http://www.charlotteobserver.com/2014/02/27/4727260/soldiers-flee-13-die-in-attacks.html#.Uw9lfvRdUxY</t>
  </si>
  <si>
    <t>Suspected Islamists kill 39 in Nigeria</t>
  </si>
  <si>
    <t>http://www.sbs.com.au/news/article/2014/03/03/suspected-islamists-kill-39-nigeria</t>
  </si>
  <si>
    <t>Car Bombs Kill At Least 51 in Nigeria</t>
  </si>
  <si>
    <t>http://gulfnews.com/news/world/other-world/51-killed-in-car-bomb-blasts-in-north-nigeria-1.1297923?utm_content=1.1297923&amp;utm_medium=RSS&amp;utm_source=Feeds&amp;utm_campaign=51_killed_in_car_bomb_blasts_in_north_Nigeria&amp;localLinksEnabled=false&amp;utm_term=News_RSS_feed</t>
  </si>
  <si>
    <t>http://sunnewsonline.com/new/cover/maiduguri-bombed/</t>
  </si>
  <si>
    <t>Bloodbath continues as Boko Haram kills 36</t>
  </si>
  <si>
    <t>http://www.punchng.com/news/bloodbath-continues-as-boko-haram-kills-35/</t>
  </si>
  <si>
    <t>http://www.punchng.com/news/boko-haram-raids-borno-community-kills-29/</t>
  </si>
  <si>
    <t>http://www.vanguardngr.com/2014/03/scores-killed-boko-haram-attacks-jakana-borno/</t>
  </si>
  <si>
    <t>Boko Haram Fighters Wipe Out Jakana Village Near Maiduguri</t>
  </si>
  <si>
    <t>Jakana</t>
  </si>
  <si>
    <t>http://www.punchng.com/news/fighter-jets-troops-halt-bharams-advance-to-damaturu/</t>
  </si>
  <si>
    <t>http://www.aa.com.tr/en/news/296762--40-nigerians-killed-in-fresh-boko-haram-attack</t>
  </si>
  <si>
    <t>Fighter jets, troops halt Bâ€™Haramâ€™s advance to Damaturu</t>
  </si>
  <si>
    <t>Seven killed in fresh attack in Borno</t>
  </si>
  <si>
    <t>Wala 'A'</t>
  </si>
  <si>
    <t>http://www.punchng.com/news/seven-killed-in-fresh-attack-in-borno/</t>
  </si>
  <si>
    <t>http://saharareporters.com/news-page/we-killed-20-boko-haram-members-wednesday-nigerian-military-says</t>
  </si>
  <si>
    <t>Bâ€™Haram attacks LG chairmanâ€™s convoy, three policemen, drivers missing</t>
  </si>
  <si>
    <t>http://www.punchng.com/news/bharam-attacks-lg-chairmans-convoy-three-policemen-drivers-missing/</t>
  </si>
  <si>
    <t>11 killed in Gwoza</t>
  </si>
  <si>
    <t>http://www.thisdaylive.com/articles/military-repels-boko-harams-pre-dawn-attack-in-maiduguri/173762/</t>
  </si>
  <si>
    <t>http://thewillnigeria.com/news/boko-haram-kills-11-persons-injures-others-in-nigeria-cameroon-border-town/</t>
  </si>
  <si>
    <t>Gunmen kill 3 in Yobe</t>
  </si>
  <si>
    <t>Yadin Buni</t>
  </si>
  <si>
    <t>killed Islamic scholars</t>
  </si>
  <si>
    <t>http://allafrica.com/stories/201403140174.html?page=2</t>
  </si>
  <si>
    <t>Suspected extremists attack main barracks in north Nigerian city of Maiduguri, residents flee</t>
  </si>
  <si>
    <t>BH attempted a prison break; 500 break-down is a guess, but the majority of those killed were detainees at the prison; "Other" victims were detainees imprisoned "on flimsy or no charges"</t>
  </si>
  <si>
    <t>http://saharareporters.com/news-page/207-boko-haram-militants-killed-maiduguri-attack-says-civilian-jtf-premium-times</t>
  </si>
  <si>
    <t>http://www.reuters.com/article/2014/03/14/us-nigeria-violence-idUSBREA2D0DM20140314?feedType=RSS&amp;feedName=worldNews</t>
  </si>
  <si>
    <t>http://www.smh.com.au/world/death-toll-from-nigerian-prison-break-over-500-20140321-hvl3p.html</t>
  </si>
  <si>
    <t>2 killed, church torched in Nigeria's Boko Haram attack</t>
  </si>
  <si>
    <t>Pela Birni</t>
  </si>
  <si>
    <t>http://www.premiumtimesng.com/news/156879-boko-haram-attacks-borno-village-kills-two-razes-buildings.html?utm_source=rss&amp;utm_medium=rss&amp;utm_campaign=boko-haram-attacks-borno-village-kills-two-razes-buildings</t>
  </si>
  <si>
    <t>http://www.aa.com.tr/en/news/302221--2-killed-church-torched-in-nigerias-boko-haram-attack</t>
  </si>
  <si>
    <t>Soldiers ambush, kill eight terrorists in Yobe</t>
  </si>
  <si>
    <t>Goniri</t>
  </si>
  <si>
    <t>http://www.punchng.com/news/soldiers-ambush-kill-eight-terrorists-in-yobe-military/</t>
  </si>
  <si>
    <t>Deadly bomb blast hits Nigeria marketplace</t>
  </si>
  <si>
    <t>Nguro-Soye</t>
  </si>
  <si>
    <t>http://www.aljazeera.com/news/africa/2014/03/deadly-bomb-blast-hits-nigeria-marketplace-2014323144256489141.html</t>
  </si>
  <si>
    <t>http://english.ahram.org.eg/NewsContent/2/9/97327/World/International/Nigeria-Islamists-kill--in-market-attack-Police-.aspx</t>
  </si>
  <si>
    <t>http://www.miamiherald.com/2014/03/24/4014962/blast-kills-32-in-northeast-nigerian.html</t>
  </si>
  <si>
    <t>Special forces capture BH leader, kill 70 insurgents</t>
  </si>
  <si>
    <t>Bita</t>
  </si>
  <si>
    <t>http://www.punchng.com/news/special-forces-capture-bharam-leader-kill-70-insurgents/</t>
  </si>
  <si>
    <t>Suspected Boko Haram Kill Five Police, Three Civilians</t>
  </si>
  <si>
    <t>http://www.naharnet.com/stories/en/123806-suspected-boko-haram-kill-five-police-three-civilians</t>
  </si>
  <si>
    <t>http://saharareporters.com/news-page/suicide-bombers-strike-maiduguri-killing-five</t>
  </si>
  <si>
    <t>http://www.punchng.com/news/five-policemen-32-others-killed-in-borno-benue-attacks/</t>
  </si>
  <si>
    <t>Sambisa: Hundreds of terrorists killed, 20 soldiers missing</t>
  </si>
  <si>
    <t>Sambisa Forest</t>
  </si>
  <si>
    <t>Doesn't give an exact number of BH killed</t>
  </si>
  <si>
    <t>http://www.nigerianeye.com/2014/03/hundreds-of-boko-haram-terrorists.html</t>
  </si>
  <si>
    <t>http://www.punchng.com/news/bharam-dhq-says-two-soldiers-killed-six-missing/</t>
  </si>
  <si>
    <t>Nigeria 'attempted jailbreak' leaves more than 20 dead</t>
  </si>
  <si>
    <t>http://www.punchng.com/news/sss-confirms-21-deaths-in-attempted-jailbreak/</t>
  </si>
  <si>
    <t>http://www.premiumtimesng.com/news/157766-not-less-than-22-killed-during-gun-battle-at-sss-headquarters.html?utm_source=rss&amp;utm_medium=rss&amp;utm_campaign=not-less-than-22-killed-during-gun-battle-at-sss-headquarters</t>
  </si>
  <si>
    <t>15 Civilians killed, five soldiers injured in Maiduguri suicide bombings</t>
  </si>
  <si>
    <t>Mulai</t>
  </si>
  <si>
    <t>Tried to attack a Nigerian National Petroleum Corporation facility</t>
  </si>
  <si>
    <t>http://www.premiumtimesng.com/news/157916-15-civilians-killed-five-soldiers-injured-maiduguri-suicide-bombings.html?utm_source=rss&amp;utm_medium=rss&amp;utm_campaign=15-civilians-killed-five-soldiers-injured-maiduguri-suicide-bombings</t>
  </si>
  <si>
    <t>http://www.aa.com.tr/en/news/308709--nigeria-says-killed-4-boko-haram-suicide-bombers</t>
  </si>
  <si>
    <t>http://www.punchng.com/news/21-killed-as-soldiers-attack-bharam-bombers/</t>
  </si>
  <si>
    <t>Gunmen attack mosque in Yobe, kill 20</t>
  </si>
  <si>
    <t>Buni Gari</t>
  </si>
  <si>
    <t>http://www.punchng.com/news/gunmen-attack-mosque-in-yobe-kill-20/</t>
  </si>
  <si>
    <t>http://www.aljazeera.com/news/africa/2014/04/dozens-killed-nigeria-land-dispute-201446125830743793.html</t>
  </si>
  <si>
    <t>http://timesofindia.indiatimes.com/world/rest-of-world/Boko-Haram-attack-kills-17-in-Nigeria/articleshow/33345350.cms</t>
  </si>
  <si>
    <t>Terrorists kill 18 APC members, seven others</t>
  </si>
  <si>
    <t>Gwargube</t>
  </si>
  <si>
    <t>http://nationalmirroronline.net/new/terrorists-kill-18-apc-members-seven-others/</t>
  </si>
  <si>
    <t>Five Soldiers, Scores of Terrorists Killed in Boko Haram Ambush</t>
  </si>
  <si>
    <t>http://www.aa.com.tr/en/news/311354--nigeria-says-killed-scores-of-boko-haram-militants</t>
  </si>
  <si>
    <t>http://nationalmirroronline.net/new/military-kills-scores-of-terrorists-in-borno-air-raid/</t>
  </si>
  <si>
    <t>http://allafrica.com/stories/201404090375.html</t>
  </si>
  <si>
    <t>Gunmen Kill Two Watching Champions League in Yobe</t>
  </si>
  <si>
    <t>Attacked a viewing center</t>
  </si>
  <si>
    <t>http://www.thisdaylive.com/articles/gunmen-kill-two-watching-champions-league-in-yobe/175900/</t>
  </si>
  <si>
    <t>Boko Haram kill eight in northern Nigeria attack</t>
  </si>
  <si>
    <t>Gwaram Sabuwa</t>
  </si>
  <si>
    <t>Gwaram</t>
  </si>
  <si>
    <t>Other location: an Islamic court</t>
  </si>
  <si>
    <t>http://reliefweb.int/report/nigeria/islamist-gunmen-kill-eight-northern-nigeria-attack-police</t>
  </si>
  <si>
    <t>http://news2.onlinenigeria.com/news/general/348292-terrorists-bomb-police-station-court-bank-in-jigawa-state.html</t>
  </si>
  <si>
    <t>Gwaram, Jigawa, Nigeria</t>
  </si>
  <si>
    <t>8 Teachers Killed As Boko Haram Militants Engage Nigerian Military On Several Fronts In Borno</t>
  </si>
  <si>
    <t>http://saharareporters.com/news-page/8-teachers-killed-boko-haram-militants-engage-nigerian-military-several-fronts-borno</t>
  </si>
  <si>
    <t>http://gulfnews.com/news/world/other-world/135-civilians-killed-in-nigeria-attacks-1.1318745?utm_content=1.1318745&amp;utm_medium=RSS&amp;utm_source=Feeds&amp;utm_campaign=135_civilians_killed_in_Nigeria_attacks&amp;localLinksEnabled=false&amp;utm_term=News_RSS_feed</t>
  </si>
  <si>
    <t>http://news.sudanvisiondaily.com/details.html?rsnpid=234406</t>
  </si>
  <si>
    <t>Boko Haram kill 60 in Kala-Balge</t>
  </si>
  <si>
    <t>Kala-Balge</t>
  </si>
  <si>
    <t>Kala/Balge</t>
  </si>
  <si>
    <t>http://www.premiumtimesng.com/news/158583-suspected-boko-haram-gunmen-kill-eight-teachers-11others-fresh-borno-attacks.html?utm_source=rss&amp;utm_medium=rss&amp;utm_campaign=suspected-boko-haram-gunmen-kill-eight-teachers-11others-fresh-borno-attacks</t>
  </si>
  <si>
    <t>http://af.reuters.com/article/nigeriaNews/idAFL6N0N50W620140413?feedType=RSS&amp;feedName=nigeriaNews</t>
  </si>
  <si>
    <t>Kala/Balge, Borno, Nigeria</t>
  </si>
  <si>
    <t>Boko Haram attack Gwoza and Kalabalge</t>
  </si>
  <si>
    <t>http://nationalmirroronline.net/new/over-30-killed-in-separate-boko-haram-attacks-in-borno/</t>
  </si>
  <si>
    <t>8 killed by Boko Haram in Dalwa</t>
  </si>
  <si>
    <t>Boko Haram invades Gwoza, kills 30</t>
  </si>
  <si>
    <t>http://www.punchng.com/news/bharam-invades-borno-villages-kills-38/</t>
  </si>
  <si>
    <t>Boko Haram invades Konduga, kills 8</t>
  </si>
  <si>
    <t>Kaigamari</t>
  </si>
  <si>
    <t>88 killed over 200 injured in Abuja bombing; Boko Haram claims responsibility</t>
  </si>
  <si>
    <t>Nyanya</t>
  </si>
  <si>
    <t>At Nyanya Motor Park; 4 suspects drove the car, stopped it, and ran away; PDP accused APC of the attack</t>
  </si>
  <si>
    <t>http://www.vanguardngr.com/2014/04/88-killed-200-injured-abuja-bombings/</t>
  </si>
  <si>
    <t>http://www.premiumtimesng.com/news/158711-pdp-blames-apc-abuja-explosion.html?utm_source=rss&amp;utm_medium=rss&amp;utm_campaign=pdp-blames-apc-abuja-explosion</t>
  </si>
  <si>
    <t>http://www.punchng.com/news/sorrow-tears-as-abuja-blast-kills-89/</t>
  </si>
  <si>
    <t>Boko Haram abducts 129 school girls in Borno</t>
  </si>
  <si>
    <t>killed a soldier and a policeman; some girls escaped out the back of the truck; even though Borno schools were closed, the girls were back writing exams; military said they rescued 121, but principal said only 14 had returned</t>
  </si>
  <si>
    <t>http://www.premiumtimesng.com/news/158780-boko-haram-abducts-200-school-girls-borno.html?utm_source=rss&amp;utm_medium=rss&amp;utm_campaign=boko-haram-abducts-200-school-girls-borno</t>
  </si>
  <si>
    <t>http://www.mirror.co.uk/news/world-news/200-female-students-abducted-nigeria-3416721</t>
  </si>
  <si>
    <t>http://www.premiumtimesng.com/news/158785-nigerian-government-confirms-abduction-scores-female-students-boko-haram.html?utm_source=rss&amp;utm_medium=rss&amp;utm_campaign=nigerian-government-confirms-abduction-scores-female-students-boko-haram</t>
  </si>
  <si>
    <t>Boko Haram kills 18 in Borno</t>
  </si>
  <si>
    <t>stopped buses the traders were on and killed any from Gwoza (all of them)</t>
  </si>
  <si>
    <t>http://www.premiumtimesng.com/news/158857-boko-haram-kills-borno-monarch-19-others-fresh-attacks.html?utm_source=rss&amp;utm_medium=rss&amp;utm_campaign=boko-haram-kills-borno-monarch-19-others-fresh-attacks</t>
  </si>
  <si>
    <t>http://www.punchng.com/news/gunmen-kill-18-traders-on-borno-highway/</t>
  </si>
  <si>
    <t>Boko Haram kills Borno monarch, 1 other in Borno</t>
  </si>
  <si>
    <t>Sabon-Kasuawa</t>
  </si>
  <si>
    <t>walked into the palace of the monarch and shot him in his bedroom; shot his guard after</t>
  </si>
  <si>
    <t>Boko Haram kills two APC leaders in Borno</t>
  </si>
  <si>
    <t>vehicle was first flagged down by the insurgents who demanded for identification, they were shot dead after they were identified to be politicians</t>
  </si>
  <si>
    <t>http://www.punchng.com/news/bharam-kills-two-apc-leaders-in-borno/</t>
  </si>
  <si>
    <t>44 killed as Boko Haram attacks military base</t>
  </si>
  <si>
    <t>Bulanbuli</t>
  </si>
  <si>
    <t>http://www.punchng.com/news/44-killed-as-boko-haram-attacks-military-base/</t>
  </si>
  <si>
    <t>http://www.premiumtimesng.com/news/159468-boko-haram-40-terrorists-4-soldiers-killed-battle-near-sambisa-forest-dhq.html?utm_source=rss&amp;utm_medium=rss&amp;utm_campaign=boko-haram-40-terrorists-4-soldiers-killed-battle-near-sambisa-forest-dhq</t>
  </si>
  <si>
    <t>http://www.aljazeera.com/news/africa/2014/04/dozens-killed-nigeria-clashes-2014425211344416299.html</t>
  </si>
  <si>
    <t>Pastor, several women kidnapped in Borno</t>
  </si>
  <si>
    <t>"several" women est. at 5</t>
  </si>
  <si>
    <t>http://www.aa.com.tr/en/news/319386--pastor-several-women-kidnapped-in-nigerias-borno</t>
  </si>
  <si>
    <t>2 suspected Boko Haram members killed during another school attack in Gwoza</t>
  </si>
  <si>
    <t>Ville</t>
  </si>
  <si>
    <t>killed 2 Chadian mercenaries fighting for BH</t>
  </si>
  <si>
    <t>http://www.nigeriaintel.com/2014/05/03/2-suspected-boko-haram-members-killed-during-another-school-attack-in-gwoza/</t>
  </si>
  <si>
    <t>http://www.premiumtimesng.com/news/160023-two-boko-haram-suspects-killed-foiled-attack-borno-school.html?utm_source=rss&amp;utm_medium=rss&amp;utm_campaign=two-boko-haram-suspects-killed-foiled-attack-borno-school</t>
  </si>
  <si>
    <t>Six die as Boko Haram bombs Borno</t>
  </si>
  <si>
    <t>Malari</t>
  </si>
  <si>
    <t>http://www.punchng.com/news/six-die-as-boko-haram-bombs-borno/</t>
  </si>
  <si>
    <t>http://www.channelstv.com/2014/05/03/nigerian-army-denies-attack-on-maiduguri-barrack/</t>
  </si>
  <si>
    <t>Gunmen in northeast Nigeria abduct 11 more girls</t>
  </si>
  <si>
    <t>Warabe, Wala</t>
  </si>
  <si>
    <t>http://edition.cnn.com/2014/05/06/world/africa/nigeria-abducted-girls/index.html?eref=edition</t>
  </si>
  <si>
    <t>http://www.sbs.com.au/news/article/2014/05/07/more-nigerian-girls-abducted</t>
  </si>
  <si>
    <t>http://www.hindustantimes.com/world-news/gunmen-abduct-eight-more-girls-in-nigeria-us-pledges-help-in-search/article1-1216288.aspx</t>
  </si>
  <si>
    <t>Boko Haram kills 336 in Borno</t>
  </si>
  <si>
    <t>Targeted the local market</t>
  </si>
  <si>
    <t>http://af.reuters.com/article/nigeriaNews/idAFL6N0NS5X520140506?feedType=RSS&amp;feedName=nigeriaNews</t>
  </si>
  <si>
    <t>http://nationalmirroronline.net/new/16-policemen-among-victims-of-gamboru-ngala-massacre/</t>
  </si>
  <si>
    <t>http://news2.onlinenigeria.com/headline/353904-30-killed-as-boko-haram-bombs-bridge-linking-nigeria-to-cameroon.html</t>
  </si>
  <si>
    <t>Boko Haram Militants Attack Cameroonian Barracks, Kill Two Officers And Free Detained Members</t>
  </si>
  <si>
    <t>KoussÃ©ri</t>
  </si>
  <si>
    <t>Logone et Chari</t>
  </si>
  <si>
    <t>ExtrÃªme-Nord</t>
  </si>
  <si>
    <t>Actually occured in Kousseri, Cameroon across the border</t>
  </si>
  <si>
    <t>http://www.naharnet.com/stories/en/129278-boko-haram-blamed-for-deadly-attack-on-cameroon-police</t>
  </si>
  <si>
    <t>http://www.voanews.com/content/gunmen-free-suspected-boko-haram-militants-in-cameroon/1907869.html</t>
  </si>
  <si>
    <t>http://af.reuters.com/article/nigeriaNews/idAFL6N0NR3KE20140505?feedType=RSS&amp;feedName=nigeriaNews</t>
  </si>
  <si>
    <t>Logone et Chari, ExtrÃªme-Nord, Nigeria</t>
  </si>
  <si>
    <t>30 killed as Boko Haram bombs bridge linking Nigeria to Cameroon</t>
  </si>
  <si>
    <t>http://www.thisdaylive.com/articles/insurgents-blow-up-bridge-between-nigeria-and-cameroun/178151/</t>
  </si>
  <si>
    <t>Nigeria militants blow up second bridge, abduct wife, 2 kids of ex-cop</t>
  </si>
  <si>
    <t>Limankara</t>
  </si>
  <si>
    <t>bridge links Borno and Adamawa</t>
  </si>
  <si>
    <t>http://nypost.com/2014/05/11/boko-haram-kidnaps-more-children-kills-villagers-in-nigeria/</t>
  </si>
  <si>
    <t>http://www.premiumtimesng.com/news/160508-boko-haram-bombs-bridge-linking-borno-adamawa.html?utm_source=rss&amp;utm_medium=rss&amp;utm_campaign=boko-haram-bombs-bridge-linking-borno-adamawa</t>
  </si>
  <si>
    <t>http://saharareporters.com/news-page/boko-haram-blows-another-bridge</t>
  </si>
  <si>
    <t>Boko Haram kill 60 in Menari, Borno</t>
  </si>
  <si>
    <t>Menari</t>
  </si>
  <si>
    <t>http://edition.cnn.com/2014/05/15/world/africa/nigeria-girls-abducted/index.html?utm_source=feedburner&amp;utm_medium=feed&amp;utm_campaign=Feed:%20rss/cnn_topstories%20(RSS:%20Top%20Stories)</t>
  </si>
  <si>
    <t>Borno villagers foil Boko Haram attack, kill 200 insurgents</t>
  </si>
  <si>
    <t>Tsangayari and Garawa</t>
  </si>
  <si>
    <t>Other Armed Actor</t>
  </si>
  <si>
    <t>http://www.premiumtimesng.com/news/160700-borno-villagers-foil-boko-haram-attack-kill-insurgents.html?utm_source=rss&amp;utm_medium=rss&amp;utm_campaign=borno-villagers-foil-boko-haram-attack-kill-insurgents</t>
  </si>
  <si>
    <t>http://www.680news.com/2014/05/14/some-in-northeast-nigeria-form-vigilante-groups-kill-suspects-to-stem-attacks-by-militants/</t>
  </si>
  <si>
    <t>Boko Haram rebels kill 12 Nigerian soldiers in ambush; several insurgents also killed</t>
  </si>
  <si>
    <t>http://af.reuters.com/article/nigeriaNews/idAFL6N0O06LT20140514?feedType=RSS&amp;feedName=nigeriaNews</t>
  </si>
  <si>
    <t>http://hosted2.ap.org/APDEFAULT/3d281c11a96b4ad082fe88aa0db04305/Article_2014-05-14-AF-Nigeria-Violence/id-566e1b5e0216406da8103dcd2772ddac</t>
  </si>
  <si>
    <t>Gunmen attack Bauchi, burn 2 schools</t>
  </si>
  <si>
    <t>Shadarki</t>
  </si>
  <si>
    <t>Darazo</t>
  </si>
  <si>
    <t>http://www.punchng.com/news/gunmen-attack-bauchi-burn-two-schools-kill-one/</t>
  </si>
  <si>
    <t>http://www.japantoday.com/category/world/view/gunmen-raze-two-schools-in-nigeria</t>
  </si>
  <si>
    <t>http://www.misna.org/en/other/primary-schools-razed-in-bauchi-president-in-chibok-16-05-2014-813.html</t>
  </si>
  <si>
    <t>Darazo, Bauchi, Nigeria</t>
  </si>
  <si>
    <t>Gunmen kill 2, raze property in Borno village</t>
  </si>
  <si>
    <t>Alau Ngawo Fatoye</t>
  </si>
  <si>
    <t>http://nationalmirroronline.net/new/gunmen-kill-2-raze-property-in-borno-village/</t>
  </si>
  <si>
    <t>http://www.premiumtimesng.com/news/160778-boko-haram-burns-borno-village-fresh-attack.html?utm_source=rss&amp;utm_medium=rss&amp;utm_campaign=boko-haram-burns-borno-village-fresh-attack</t>
  </si>
  <si>
    <t>Adamawa villagers kill Boko Haram militants searching for food</t>
  </si>
  <si>
    <t>http://saharareporters.com/news-page/adamawa-villagers-kill-boko-haram-militants-searching-food</t>
  </si>
  <si>
    <t>http://nationalmirroronline.net/new/again-villagers-kill-over-70-boko-haram-members/</t>
  </si>
  <si>
    <t>http://www.punchng.com/news/vigilante-group-kills-70-insurgents-in-adamawa/</t>
  </si>
  <si>
    <t>Boko Haram kill one Chinese worker, 10 missing in Cameroon</t>
  </si>
  <si>
    <t>Boko Haram attacked a camp of road workers in Waza, Cameroon</t>
  </si>
  <si>
    <t>http://www.naharnet.com/stories/en/130982-boko-haram-in-fresh-attack-as-region-meets-on-strategy</t>
  </si>
  <si>
    <t>http://www.aa.com.tr/en/news/329899--10-chinese-kidnapped-in-cameroon</t>
  </si>
  <si>
    <t>http://www.straitstimes.com/news/world/more-world-stories/story/suspected-boko-haram-rebels-attack-chinese-plant-cameroon-201405</t>
  </si>
  <si>
    <t>Boko Haram kills 40 in Damboa, Borno</t>
  </si>
  <si>
    <t>Dalawa-Masuba</t>
  </si>
  <si>
    <t>http://allafrica.com/stories/201405180007.html</t>
  </si>
  <si>
    <t>http://www.premiumtimesng.com/news/160986-40-feared-killed-boko-haram-invades-another-borno-village.html?utm_source=rss&amp;utm_medium=rss&amp;utm_campaign=40-feared-killed-boko-haram-invades-another-borno-village</t>
  </si>
  <si>
    <t>Boko Haram kills 9 in Borno, 6 more die from injuries</t>
  </si>
  <si>
    <t>Maiduguri-Damaturu road</t>
  </si>
  <si>
    <t>http://nationalmirroronline.net/new/boko-haram-on-the-rampage-in-borno-kills-56-abducts-5-cops-10-chinese-burn-village-seizes-armoured-vehicle/</t>
  </si>
  <si>
    <t>5 policemen kidnapped by Boko Haram</t>
  </si>
  <si>
    <t>Rebels kill 29 more in Nigerian village</t>
  </si>
  <si>
    <t>Ngurosoye</t>
  </si>
  <si>
    <t>http://www.arabnews.com/news/573001</t>
  </si>
  <si>
    <t>15 killed in Kano bombing</t>
  </si>
  <si>
    <t>Initially thought to be targeting a bar, but the bomb exploded early; but actually targeting a hotel at which the guard wouldn't allow him to park</t>
  </si>
  <si>
    <t>http://saharareporters.com/news-page/least-13-killed-kano-beer-joint-bombing</t>
  </si>
  <si>
    <t>http://www.premiumtimesng.com/news/161050-nigeria-police-confirm-suicide-bomber-four-others-killed-kano-bomb-blast.html?utm_source=rss&amp;utm_medium=rss&amp;utm_campaign=nigeria-police-confirm-suicide-bomber-four-others-killed-kano-bomb-blast</t>
  </si>
  <si>
    <t>http://www.punchng.com/news/kano-bombers-targeted-new-hotel-eyewitness/</t>
  </si>
  <si>
    <t>Boko Haram kills 30 in Borno village attack</t>
  </si>
  <si>
    <t>Shawa</t>
  </si>
  <si>
    <t>http://edition.cnn.com/2014/05/21/world/africa/nigeria-violence/index.html?utm_source=feedburner&amp;utm_medium=feed&amp;utm_campaign=Feed:%20rss/cnn_latest%20(RSS:%20Most%20Recent)</t>
  </si>
  <si>
    <t>http://www.premiumtimesng.com/news/161224-update-boko-haram-kills-48-villagers-fresh-borno-attacks.html?utm_source=rss&amp;utm_medium=rss&amp;utm_campaign=update-boko-haram-kills-48-villagers-fresh-borno-attacks</t>
  </si>
  <si>
    <t>Twin blasts kill 162 in Jos market</t>
  </si>
  <si>
    <t>2 car bombs at the Jos Terminus Market</t>
  </si>
  <si>
    <t>http://www.punchng.com/news/blasts-kill-150-in-jos-market/</t>
  </si>
  <si>
    <t>http://europe.chinadaily.com.cn/world/2014-05/21/content_17531839.htm</t>
  </si>
  <si>
    <t>Boko Haram kills 20 in Borno village attack</t>
  </si>
  <si>
    <t>Alagarno</t>
  </si>
  <si>
    <t>http://www.punchng.com/news/17-killed-in-boko-haram-attack-on-borno/</t>
  </si>
  <si>
    <t>http://voiceofrussia.com/news/2014_05_21/Boko-Haram-kill-30-in-northeast-Nigeria-witnesses-6687/</t>
  </si>
  <si>
    <t>Boko Haram kills 29 in Borno</t>
  </si>
  <si>
    <t>http://www.punchng.com/news/bharam-kills-29-in-borno/</t>
  </si>
  <si>
    <t>Boko Haram kill 5 in Kimba</t>
  </si>
  <si>
    <t>Kimba</t>
  </si>
  <si>
    <t>http://allafrica.com/stories/201405240378.html</t>
  </si>
  <si>
    <t>http://uk.reuters.com/article/2014/05/24/uk-nigeria-violence-idUKKBN0E40HK20140524?feedType=RSS&amp;feedName=worldNews&amp;utm_source=feedburner&amp;utm_medium=feed&amp;utm_campaign=Feed:%20Reuters/UKWorldNews%20(News%20/%20UK%20/%20World%20News)</t>
  </si>
  <si>
    <t>Boko Haram kill 5 in Kubur Viu</t>
  </si>
  <si>
    <t>Kuburvwi</t>
  </si>
  <si>
    <t>Boko Haram kill 20 in Kerenua</t>
  </si>
  <si>
    <t>Kirenowa</t>
  </si>
  <si>
    <t>http://www.punchng.com/news/boko-haram-kills-30-in-borno-villages/</t>
  </si>
  <si>
    <t>Boko Haram kill 25 in Moforo</t>
  </si>
  <si>
    <t>Moforo</t>
  </si>
  <si>
    <t>http://www.punchng.com/news/boko-haram-targets-village-vigilantes-kills-30/</t>
  </si>
  <si>
    <t>Soldiers kill 2 Boko Haram suspects in Katsina</t>
  </si>
  <si>
    <t>troops raided a house at Filin-polo Quarters in Katsina, following a tip-off</t>
  </si>
  <si>
    <t>http://www.punchng.com/news/soldiers-kill-two-suspected-boko-haram-members-in-katsina/</t>
  </si>
  <si>
    <t>http://saharareporters.com/news-page/two-killed-katsina-military-clash-boko-haram</t>
  </si>
  <si>
    <t>Katsina, Katsina, Nigeria</t>
  </si>
  <si>
    <t>8 killed in Jos explosion</t>
  </si>
  <si>
    <t>targeted a football viewing center, but the car exploded before it reached its destination (or the bomber dropped the explosives early--story still unclear)</t>
  </si>
  <si>
    <t>http://www.premiumtimesng.com/news/161436-update-three-killed-fresh-jos-explosion-nema-says.html?utm_source=rss&amp;utm_medium=rss&amp;utm_campaign=update-three-killed-fresh-jos-explosion-nema-says</t>
  </si>
  <si>
    <t>http://www.thehindu.com/news/international/world/nigeria-explosion-toll-rises-to-eight/article6046186.ece?utm_source=RSS_Feed&amp;utm_medium=RSS&amp;utm_campaign=RSS_Syndication</t>
  </si>
  <si>
    <t>Boko Haram Attacks Kubla In Adamawa State</t>
  </si>
  <si>
    <t>Kubla</t>
  </si>
  <si>
    <t>http://saharareporters.com/news-page/boko-haram-attacks-kubla-adamawa-state</t>
  </si>
  <si>
    <t>Suspected Islamists kill 29 in Nigeria market attack</t>
  </si>
  <si>
    <t>Kanuyya</t>
  </si>
  <si>
    <t>shot people as they gathered to trade at the market; demanded money to spare the town</t>
  </si>
  <si>
    <t>http://af.reuters.com/article/nigeriaNews/idAFL6N0OB13320140525?feedType=RSS&amp;feedName=nigeriaNews</t>
  </si>
  <si>
    <t>http://www.punchng.com/news/boko-haram-kills-20-borno-villagers-on-sunday/</t>
  </si>
  <si>
    <t>http://saharareporters.com/news-page/boko-haram-kills-29-villagers-after-extorting-cash-them</t>
  </si>
  <si>
    <t>Insurgents kill 24 soldiers and 21 policemen in Yobe</t>
  </si>
  <si>
    <t>said it was a reprisal for the Alagarno attack; attacked a military base and adjacent police barracks</t>
  </si>
  <si>
    <t>http://www.punchng.com/news/insurgents-kill-14-soldiers-11-policemen-in-yobe/</t>
  </si>
  <si>
    <t>http://www.reuters.com/article/2014/05/27/us-nigeria-violence-idUSKBN0E71Z820140527?feedType=RSS&amp;feedName=topNews</t>
  </si>
  <si>
    <t>http://www.ibtimes.com/54-killed-simultaneous-boko-haram-strikes-nigeria-while-us-still-cant-confirm-kidnapped-1590784</t>
  </si>
  <si>
    <t>Boko Haram kills nine villagers, razes churches in Borno</t>
  </si>
  <si>
    <t>Chinene</t>
  </si>
  <si>
    <t>insurgents were said to have hoisted their flags on some structures, depicting their conquest</t>
  </si>
  <si>
    <t>http://www.punchng.com/news/boko-haram-kills-nine-villagers-raze-churches-in-borno/</t>
  </si>
  <si>
    <t>http://www.premiumtimesng.com/news/161513-boko-haram-takes-borno-villages-kills-9-hoists-flag.html?utm_source=rss&amp;utm_medium=rss&amp;utm_campaign=boko-haram-takes-borno-villages-kills-9-hoists-flag</t>
  </si>
  <si>
    <t>42 killed in fresh Borno attack</t>
  </si>
  <si>
    <t>Gurmushi</t>
  </si>
  <si>
    <t>http://www.punchng.com/news/40-killed-in-fresh-borno-attack/</t>
  </si>
  <si>
    <t>http://www.rte.ie/news/2014/0529/620372-nigeria-kidnap/</t>
  </si>
  <si>
    <t>http://edition.cnn.com/2014/05/29/world/africa/nigeria-boko-haram/index.html?eref=edition</t>
  </si>
  <si>
    <t>9 killed in Borno attack</t>
  </si>
  <si>
    <t>Amuda, Arbokko</t>
  </si>
  <si>
    <t>Boko Haram kills Emir of Gwoza, kidnaps others</t>
  </si>
  <si>
    <t>Biu Town</t>
  </si>
  <si>
    <t>A band of terrorists attacked the emirs of Gwoza, Uba and Askira who were travelling to Gombe for the funeral of the late Emir of Gombe</t>
  </si>
  <si>
    <t>http://www.punchng.com/news/boko-haram-kills-emir-of-gwoza-kidnaps-others/</t>
  </si>
  <si>
    <t>http://www.premiumtimesng.com/news/161738-emir-of-gwoza-killed-after-abduction-by-boko-haram.html</t>
  </si>
  <si>
    <t>Vengeful Boko Haram Terrorists Overwhelm Local Vigilantes In Kalabalge, Kill 43 Villagers</t>
  </si>
  <si>
    <t>Gamboru Ngala, Ankulkule, Chekobe, Izge</t>
  </si>
  <si>
    <t>http://saharareporters.com/news-page/vengeful-boko-haram-terrorists-overwhelm-local-vigilantes-kalabalge-kill-40-villagers</t>
  </si>
  <si>
    <t>http://www.aa.com.tr/en/news/338413--boko-haram-kills-43-nigerians-in-reprisal-attacks</t>
  </si>
  <si>
    <t>60 killed as explosion rocks Mubi, Adamawa</t>
  </si>
  <si>
    <t>Kabang</t>
  </si>
  <si>
    <t>near a bar screening a football match and a brothel located near a major military base</t>
  </si>
  <si>
    <t>http://www.premiumtimesng.com/news/161829-breaking-14-killed-explosion-rocks-mubi-adamawa.html?utm_source=rss&amp;utm_medium=rss&amp;utm_campaign=breaking-14-killed-explosion-rocks-mubi-adamawa</t>
  </si>
  <si>
    <t>http://www.punchng.com/news/scores-killed-as-boko-haram-bombs-adamawa-bar/</t>
  </si>
  <si>
    <t>Gunmen kill 12 in northeast Nigeria church attack</t>
  </si>
  <si>
    <t>Attagara</t>
  </si>
  <si>
    <t>gunmen opened fire on a church service, killing 12; vigilantes pursued the attackers, killing 37 of them</t>
  </si>
  <si>
    <t>http://af.reuters.com/article/nigeriaNews/idAFL6N0OJ3CN20140602?feedType=RSS&amp;feedName=nigeriaNews</t>
  </si>
  <si>
    <t>http://www.punchng.com/news/boko-haram-kills-nine-worshippers-in-borno-church/</t>
  </si>
  <si>
    <t>http://www.punchng.com/news/boko-haram-razes-villages-kill-residents-in-revenge-mission/</t>
  </si>
  <si>
    <t>4 Boko Haram fighters killed in Biu</t>
  </si>
  <si>
    <t>troops fell into an ambush laid by the terrorists while on patrol, engaged the terrorists in a decisive fire fight killing four of them and capturing one alive</t>
  </si>
  <si>
    <t>http://timesofindia.indiatimes.com/world/rest-of-world/Nine-Boko-Haram-fighters-killed-in-Nigeria/articleshow/35977373.cms</t>
  </si>
  <si>
    <t>5 Boko Haram fighters killed in Konduga</t>
  </si>
  <si>
    <t>troops in a patrol killed five terrorists in a shootout. The troops also captured two AK 47 rifles and two vehicles used by the terrorists</t>
  </si>
  <si>
    <t>Boko Haram razes villages, kill residents in revenge mission</t>
  </si>
  <si>
    <t>Attagara, Amuda, and Ngoshe</t>
  </si>
  <si>
    <t>Attagara attack was revenge for the 6/1 incident; came dressed as soldiers and told the villagers they were there to protect them</t>
  </si>
  <si>
    <t>http://www.bbc.com/news/world-africa-27690687</t>
  </si>
  <si>
    <t>http://article.wn.com/view/2014/06/04/Boko_Haram_Attack_in_Nigeria_Killed_400_Villagers_Official_S/</t>
  </si>
  <si>
    <t>Boko Haram â€˜preachersâ€™ kill 45 in Borno</t>
  </si>
  <si>
    <t>Barderi</t>
  </si>
  <si>
    <t>the attackers said they had come to preach to the crowd, before opening fire on them</t>
  </si>
  <si>
    <t>http://www.punchng.com/news/boko-haram-militants-disguise-as-preachers-kill-45/</t>
  </si>
  <si>
    <t>Boko Haram Fighters Overwhelm Soldiers In Madagali LGA In Adamawa State</t>
  </si>
  <si>
    <t>Kwabula</t>
  </si>
  <si>
    <t>after killing several civilians in Kwabula, they laid siege on the Nigerian army outpost in the area, just as the soldiers, backed by an Armored Personal Carrier moved to counter the militants in Kwabula; Three other villagers died in Madagali when a Nigerian airforce jet drop a bomb on them as they put out the fire at the church</t>
  </si>
  <si>
    <t>http://saharareporters.com/news-page/scores-killed-boko-haram-fighters-overwhelm-soldiers-madagali-lga-adamawa-state</t>
  </si>
  <si>
    <t>http://www.cnn.com/2014/06/05/world/africa/boko-haram-village-raids/</t>
  </si>
  <si>
    <t>Boko Haram abducts 20 Fulani women, 3 men near Chibok</t>
  </si>
  <si>
    <t>Garkin Fulani</t>
  </si>
  <si>
    <t>http://www.premiumtimesng.com/news/162493-boko-haram-abducts-20-fulani-women-3-men-near-chibok.html?utm_source=rss&amp;utm_medium=rss&amp;utm_campaign=boko-haram-abducts-20-fulani-women-3-men-near-chibok</t>
  </si>
  <si>
    <t>Over 50 insurgents killed in Nigerian military raid</t>
  </si>
  <si>
    <t>http://news.xinhuanet.com/english/africa/2014-06/09/c_133394819.htm</t>
  </si>
  <si>
    <t>http://www.premiumtimesng.com/news/162402-nigerian-military-foils-boko-haram-attack-kills-50-insurgents-borno-adamawa.html?utm_source=rss&amp;utm_medium=rss&amp;utm_campaign=nigerian-military-foils-boko-haram-attack-kills-50-insurgents-borno-adamawa</t>
  </si>
  <si>
    <t>Female suicide bomber hits Nigerian barracks</t>
  </si>
  <si>
    <t>outside military barracks; soldiers stopped her before she could get inside</t>
  </si>
  <si>
    <t>http://www.reuters.com/places/africa/article/2014/06/08/us-nigeria-violence-idUSKBN0EJ0L720140608</t>
  </si>
  <si>
    <t>http://www.punchng.com/news/two-die-in-gombe-army-barracks-bombing/</t>
  </si>
  <si>
    <t>Boko Haram Kill Five In Chibok Villages</t>
  </si>
  <si>
    <t>Tohya, Wurojene</t>
  </si>
  <si>
    <t>http://saharareporters.com/news-page/boko-haram-kill-five-chibok-villages-0</t>
  </si>
  <si>
    <t>Police Repel Boko Haram Attack In Kano</t>
  </si>
  <si>
    <t>Sumaila</t>
  </si>
  <si>
    <t>Boko Haram besieged the police station and started firing, but the police officers on duty did not waste time in firing back, finally repelling the attackers</t>
  </si>
  <si>
    <t>http://saharareporters.com/news-page/police-repel-boko-haram-attack-kano</t>
  </si>
  <si>
    <t>http://news2.onlinenigeria.com/news/crime/359648-gunmen-attack-police-station-in-kano.html</t>
  </si>
  <si>
    <t>Sumaila, Kano, Nigeria</t>
  </si>
  <si>
    <t>Boko Haram kills 25 in Borno market</t>
  </si>
  <si>
    <t>Daku</t>
  </si>
  <si>
    <t>http://www.punchng.com/news/boko-haram-kills-15-in-borno-market/</t>
  </si>
  <si>
    <t>http://www.premiumtimesng.com/news/162865-25-traders-killed-another-borno-village-market-attack.html?utm_source=rss&amp;utm_medium=rss&amp;utm_campaign=25-traders-killed-another-borno-village-market-attack</t>
  </si>
  <si>
    <t>http://af.reuters.com/article/nigeriaNews/idAFL5N0OX59K20140616?feedType=RSS&amp;feedName=nigeriaNews</t>
  </si>
  <si>
    <t>Borno vigilante group kills eight Boko Haram insurgents in Chibok</t>
  </si>
  <si>
    <t>Kwarangilam</t>
  </si>
  <si>
    <t>vigilantes laid an ambush</t>
  </si>
  <si>
    <t>http://www.premiumtimesng.com/news/162961-borno-vigilante-group-kills-eight-boko-haram-insurgents-chibok.html?utm_source=rss&amp;utm_medium=rss&amp;utm_campaign=borno-vigilante-group-kills-eight-boko-haram-insurgents-chibok</t>
  </si>
  <si>
    <t>Boko Haram Bombing Of Soccer Viewing Center In Damaturu: 21 Dead, 27 Seriously Injured</t>
  </si>
  <si>
    <t>at a World Cup viewing center; disputed whether a suicide bombing or not - some say The explosives had been concealed in an abandoned motorized rickshaw outside the center</t>
  </si>
  <si>
    <t>http://saharareporters.com/news-page/boko-haram-bombing-soccer-viewing-center-damaturu-21-dead-27-seriously-injured</t>
  </si>
  <si>
    <t>http://www.punchng.com/news/21-died-in-yobe-viewing-centre-explosion-report/</t>
  </si>
  <si>
    <t>http://www.premiumtimesng.com/news/163039-explosion-rocks-football-viewing-centre-damaturu-yobe.html?utm_source=rss&amp;utm_medium=rss&amp;utm_campaign=explosion-rocks-football-viewing-centre-damaturu-yobe</t>
  </si>
  <si>
    <t>Soliders kill terror kingpin in Plateau gun battle</t>
  </si>
  <si>
    <t>Hussaini's gang  attacked the military convoy, but the troops repelled the attack and captured the operational vehicles and some IEDs, arms and ammunition</t>
  </si>
  <si>
    <t>http://www.premiumtimesng.com/news/163323-nigerian-military-kills-boko-haram-commander-along-jos-bauchi-road-dhq.html</t>
  </si>
  <si>
    <t>http://www.punchng.com/news/soldiers-kill-terror-kingpin-in-plateau-gun-battle/</t>
  </si>
  <si>
    <t>Boko Haram kill 10 in raids on Nigerian villages</t>
  </si>
  <si>
    <t>Imirsa, Shuwari, Yaza, Humabza and Anguwar Shuwa</t>
  </si>
  <si>
    <t>http://www.jamaicaobserver.com/news/Boko-Haram-kill-10-in-raids-on-Nigerian-villages--official</t>
  </si>
  <si>
    <t>70 Boko Haram suspects killed in Borno raid</t>
  </si>
  <si>
    <t>Civilian JTF also claimed credit</t>
  </si>
  <si>
    <t>http://www.premiumtimesng.com/news/163600-70-boko-haram-suspects-killed-borno-raid-officials.html?utm_source=rss&amp;utm_medium=rss&amp;utm_campaign=70-boko-haram-suspects-killed-borno-raid-officials</t>
  </si>
  <si>
    <t>40 dead in Boko Haram raids on Nigeria villages</t>
  </si>
  <si>
    <t>Koronginim and Ntsiha</t>
  </si>
  <si>
    <t>Military fighter jets dropped bombs on the insurgents, halting the attacks after nine hours,</t>
  </si>
  <si>
    <t>http://news.xinhuanet.com/english/africa/2014-06/22/c_126653196.htm</t>
  </si>
  <si>
    <t>http://www.aa.com.tr/en/news/348151--scores-killed-in-militant-attacks-in-two-nigerian-villages</t>
  </si>
  <si>
    <t>http://nationalmirroronline.net/new/40-killed-in-fresh-borno-attacks/</t>
  </si>
  <si>
    <t>Explosion  rocks Kano health college, kills eight</t>
  </si>
  <si>
    <t>Sabo Kofar</t>
  </si>
  <si>
    <t>http://www.punchng.com/news/explosion-rocks-kano-health-college-kills-eight/</t>
  </si>
  <si>
    <t>http://www.premiumtimesng.com/news/163515-update-8-killed-kano-bomb-blast-suspect-arrested-police.html?utm_source=rss&amp;utm_medium=rss&amp;utm_campaign=update-8-killed-kano-bomb-blast-suspect-arrested-police</t>
  </si>
  <si>
    <t>Boko Haram attacks military post, kills 16 soldiers, loses 25 of their own</t>
  </si>
  <si>
    <t>attacked a military post</t>
  </si>
  <si>
    <t>http://www.punchng.com/news/bharam-kills-16-soldiers-in-borno/</t>
  </si>
  <si>
    <t>http://saharareporters.com/news-page/boko-haram-kills-12-soldiers-loses-25-members-borno</t>
  </si>
  <si>
    <t>Abuja blast kills 24</t>
  </si>
  <si>
    <t xml:space="preserve">
</t>
  </si>
  <si>
    <t>at the EMAB Plaza mall</t>
  </si>
  <si>
    <t>http://www.punchng.com/news/abuja-blast-kills-21/</t>
  </si>
  <si>
    <t>http://www.premiumtimesng.com/news/163795-abuja-blast-police-confirms-21-dead.html?utm_source=rss&amp;utm_medium=rss&amp;utm_campaign=abuja-blast-police-confirms-21-dead</t>
  </si>
  <si>
    <t>http://www.vanguardngr.com/2014/06/abuja-mall-bomb-blast-fg-confirms-24-deaths/</t>
  </si>
  <si>
    <t xml:space="preserve">
, Federal Capital Territory, Nigeria</t>
  </si>
  <si>
    <t>Soldiersâ€™ attack Bauchi hotel with explosives, kill 11</t>
  </si>
  <si>
    <t>occurred at the Peoples Hotel brothel, which was next to a soccer viewing center</t>
  </si>
  <si>
    <t>www.punchng.com/news/soldiers-attack-bauchi-hotel-with-explosives-kill-10/</t>
  </si>
  <si>
    <t>http://news2.onlinenigeria.com/news/general/362758-just-in-bomb-explosion-kills-10-in-bauchi-others-injured.html</t>
  </si>
  <si>
    <t>http://www.premiumtimesng.com/news/164024-bomb-explosion-kills-10-in-bauchi.html?utm_source=rss&amp;utm_medium=rss&amp;utm_campaign=bomb-explosion-kills-10-in-bauchi</t>
  </si>
  <si>
    <t>Soldiers kill 50 terrorists in Borno</t>
  </si>
  <si>
    <t>Miyanti, Bulungu</t>
  </si>
  <si>
    <t>http://www.punchng.com/news/soldiers-kill-103-terrorists-in-borno/</t>
  </si>
  <si>
    <t>http://www.worldbulletin.net/news/139639/nigeria-army-kills-50-boko-haram-rebels-in-borno-raid</t>
  </si>
  <si>
    <t>Soldiers kill 53 terrorists in Borno</t>
  </si>
  <si>
    <t>Duguri</t>
  </si>
  <si>
    <t>Insurgents kill 7 soldiers in Yobe</t>
  </si>
  <si>
    <t>http://uk.reuters.com/article/2014/06/29/uk-nigeria-violence-idUKKBN0F40HZ20140629</t>
  </si>
  <si>
    <t>Boko Haram attacks several villages near Chibok</t>
  </si>
  <si>
    <t>Kautikiri, Kwada and Karagau</t>
  </si>
  <si>
    <t>http://www.punchng.com/news/chibok-attacks-death-toll-hits-53-resident-carpets-soldiers/</t>
  </si>
  <si>
    <t>http://saharareporters.com/news-page/boko-haram-locks-worshipers-church-kills-56-near-chibok</t>
  </si>
  <si>
    <t>http://www.premiumtimesng.com/news/164058-breaking-massive-attack-ongoing-in-village-near-chibok-%E2%80%A8.html?utm_source=rss&amp;utm_medium=rss&amp;utm_campaign=breaking-massive-attack-ongoing-in-village-near-chibok-%25e2%2580%25a8</t>
  </si>
  <si>
    <t>Boko Haram Burn Down Police Station in Borno</t>
  </si>
  <si>
    <t>Shani</t>
  </si>
  <si>
    <t>targeting the Caretaker Chairman of the council, Alhaji Modu Walama, who was reportedly hiding in the police station</t>
  </si>
  <si>
    <t>http://saharareporters.com/news-page/boko-haram-burn-down-police-station-borno</t>
  </si>
  <si>
    <t>http://dailypost.ng/2014/06/30/boko-haram-invades-shani-hunt-lg-boss-razes-police-station/</t>
  </si>
  <si>
    <t>Shani, Borno, Nigeria</t>
  </si>
  <si>
    <t>56 Killed In Suicide Explosion In Maiduguri</t>
  </si>
  <si>
    <t>suicide bomber in a van carrying charcoal appeared to have targeted roadside traders along the cityâ€™s busiest area; 17 members of the civilian JTF were among the dead</t>
  </si>
  <si>
    <t>http://saharareporters.com/news-page/50-killed-suicide-explosion-maiduguri</t>
  </si>
  <si>
    <t>http://nationalmirroronline.net/new/scores-killed-as-fresh-explosion-rocks-maiduguri/</t>
  </si>
  <si>
    <t>http://www.independent.ie/world-news/56-killed-in-nigeria-market-blast-30398997.html</t>
  </si>
  <si>
    <t>15 killed by Boko Haram in Borno</t>
  </si>
  <si>
    <t>gunmen were disguised as soldiers and intercepted 3 vehicles before opening fire on the occupants</t>
  </si>
  <si>
    <t>http://www.nigeriaintel.com/2014/07/05/22-die-in-two-separate-boko-haram-attacks-in-borno/</t>
  </si>
  <si>
    <t>Boko Haram suicide bombing in Konduga</t>
  </si>
  <si>
    <t>car rammed into a security checkpoint killing 5 civilian JTF and the 2 suicide bombers</t>
  </si>
  <si>
    <t>http://www.premiumtimesng.com/news/164428-five-feared-killed-in-borno-suicide-explosion.html?utm_source=rss&amp;utm_medium=rss&amp;utm_campaign=five-feared-killed-in-borno-suicide-explosion</t>
  </si>
  <si>
    <t>http://thepeninsulaqatar.com/news/latest-news/290417/suicide-bomber-kills-five-outside-northeast-nigeria-mosque</t>
  </si>
  <si>
    <t>53 insurgents, 12 soldiers, 4 police, 4 civilians killed as Boko Haram attacks Nigerian military formation</t>
  </si>
  <si>
    <t>the insurgents stormed the troopsâ€™ bases and police locations while most of the troops were out on patrol of surrounding villages</t>
  </si>
  <si>
    <t>http://www.premiumtimesng.com/news/164450-50-insurgents-6-soldiers-killed-as-boko-haram-attacks-nigerian-military-formation-dhq.html</t>
  </si>
  <si>
    <t>http://saharareporters.com/2014/07/05/53-terrorists-die-troops-location-come-under-attack-%E2%80%A6-4-arrested-explosives-hidden-truck</t>
  </si>
  <si>
    <t>http://www.nigerianeye.com/2014/07/over-50-boko-haram-members-12-soldiers.html</t>
  </si>
  <si>
    <t>Suspected Boko Haram Islamists kill 7 in northeast Nigeria</t>
  </si>
  <si>
    <t>Krenuwa</t>
  </si>
  <si>
    <t>attacked a police station and military camp; 1 vigilante was among those killed</t>
  </si>
  <si>
    <t>http://reliefweb.int/report/nigeria/suspected-boko-haram-islamists-kill-7-northeast-nigeria-witnesses</t>
  </si>
  <si>
    <t>Nigerian soldiers kill 39 insurgents, reclaim dangerous forest</t>
  </si>
  <si>
    <t>http://www.premiumtimesng.com/news/164544-nigerian-soldiers-kill-44-insurgents-reclaim-dangerous-forest-dhq.html?utm_source=rss&amp;utm_medium=rss&amp;utm_campaign=nigerian-soldiers-kill-44-insurgents-reclaim-dangerous-forest-dhq</t>
  </si>
  <si>
    <t>15 Nigerian Soldiers Ambushed And Killed As 200 Troops Attempt To Recapture Damboa Barracks From Boko Haram</t>
  </si>
  <si>
    <t>http://saharareporters.com/2014/07/09/15-nigerian-soldiers-ambushed-and-killed-200-troops-attempt-recapture-damboa-barracks</t>
  </si>
  <si>
    <t>Boko Haram Attack Military Post in Cameroon</t>
  </si>
  <si>
    <t>Bonderi</t>
  </si>
  <si>
    <t>Mayo Sava</t>
  </si>
  <si>
    <t>armed militants opened fire at soldiers in the border town of Bonderi, located in Cameroon's Far North region</t>
  </si>
  <si>
    <t>http://english.farsnews.com/newstext.aspx?nn=13930421001126</t>
  </si>
  <si>
    <t>Mayo Sava, ExtrÃªme-Nord, Nigeria</t>
  </si>
  <si>
    <t>Gunmen kill pastor in Bauchi</t>
  </si>
  <si>
    <t>Dilimi</t>
  </si>
  <si>
    <t>stormed pastor's house, killing him and injuring his family</t>
  </si>
  <si>
    <t>http://nationalmirroronline.net/new/gunmen-kill-pastor-in-bauchi/</t>
  </si>
  <si>
    <t>Boko Haram raids Borno Village</t>
  </si>
  <si>
    <t>http://www.premiumtimesng.com/news/164876-boko-haram-attacks-borno-village-bombs-biu-maiduguri-bridge.html?utm_source=rss&amp;utm_medium=rss&amp;utm_campaign=boko-haram-attacks-borno-village-bombs-biu-maiduguri-bridge</t>
  </si>
  <si>
    <t>http://dailypost.ng/2014/07/14/boko-haram-bombs-another-bridge-borno/</t>
  </si>
  <si>
    <t>http://www.osundefender.org/?p=177586</t>
  </si>
  <si>
    <t>Boko Haram bombs bridge in Borno</t>
  </si>
  <si>
    <t>Madafuma</t>
  </si>
  <si>
    <t>http://www.punchng.com/news/bharam-bombs-bridge-in-borno/</t>
  </si>
  <si>
    <t>http://nationalmirroronline.net/new/boko-haram-bombs-maiduguri-road/</t>
  </si>
  <si>
    <t>http://saharareporters.com/2014/07/14/boko-haram-blows-another-bridge-borno</t>
  </si>
  <si>
    <t>Scores feared dead as Boko Haram attacks Nigerian village</t>
  </si>
  <si>
    <t>Dille</t>
  </si>
  <si>
    <t>fighter jet chased the insurgents - killed civilians mistaken for insurgents</t>
  </si>
  <si>
    <t>http://af.reuters.com/article/nigeriaNews/idAFL6N0PQ3A820140715?feedType=RSS&amp;feedName=nigeriaNews</t>
  </si>
  <si>
    <t>http://www.tribune.com.ng/news/news-headlines/item/10678-boko-haram-26-killed-40-injured-in-borno</t>
  </si>
  <si>
    <t>http://www.punchng.com/news/b-haram-kills-45-in-fresh-borno-village-attack/</t>
  </si>
  <si>
    <t>Boko Haram Kills Another Nine In Askira-Uba</t>
  </si>
  <si>
    <t>Huyim</t>
  </si>
  <si>
    <t>http://saharareporters.com/2014/07/16/boko-haram-kills-another-nine-askira-uba</t>
  </si>
  <si>
    <t>Scores feared killed as Boko Haram attacks Damboa, Borno</t>
  </si>
  <si>
    <t>while the villagers were in a funeral procession</t>
  </si>
  <si>
    <t>http://www.premiumtimesng.com/news/165151-breaking-several-feared-killed-as-boko-haram-attacks-damboa-borno.html?utm_source=rss&amp;utm_medium=rss&amp;utm_campaign=breaking-several-feared-killed-as-boko-haram-attacks-damboa-borno</t>
  </si>
  <si>
    <t>http://dailypost.ng/2014/07/18/borno-scores-killed-boko-haram-attacks-sabon-gari/</t>
  </si>
  <si>
    <t>http://www.punchng.com/news/death-toll-from-borno-attack-hits-100/</t>
  </si>
  <si>
    <t>Bâ€™Haram abducts politicianâ€™s wife, children in Borno</t>
  </si>
  <si>
    <t>also kidnapped two prominent politicians in the area</t>
  </si>
  <si>
    <t>http://www.punchng.com/news/bharam-abducts-politicians-wife-children-in-borno/</t>
  </si>
  <si>
    <t>Nigeria's Boko Haram blamed for blowing up bridge</t>
  </si>
  <si>
    <t>http://www.bbc.com/news/world-africa-28441259</t>
  </si>
  <si>
    <t>Insurgents kill 12 in Borno</t>
  </si>
  <si>
    <t>Garubula</t>
  </si>
  <si>
    <t>killed district head and 11 others</t>
  </si>
  <si>
    <t>http://www.punchng.com/news/insurgents-kill-12-in-borno/</t>
  </si>
  <si>
    <t>http://news.xinhuanet.com/english/africa/2014-07/25/c_133508871.htm</t>
  </si>
  <si>
    <t>Bomb hidden in fridge kills 5 in bus park in Nigeria's Kano</t>
  </si>
  <si>
    <t>http://af.reuters.com/article/nigeriaNews/idAFL6N0PZ69L20140724?feedType=RSS&amp;feedName=nigeriaNews</t>
  </si>
  <si>
    <t>http://news.xinhuanet.com/english/africa/2014-07/25/c_133508837.htm</t>
  </si>
  <si>
    <t>Four Cameroon soldiers 'killed in crossborder Boko Haram attack'</t>
  </si>
  <si>
    <t>took place in Balgaram, Cameroon</t>
  </si>
  <si>
    <t>http://www.misna.org/en/other/boko-haram-attacks-balgaram-village-25-07-2014-813.html</t>
  </si>
  <si>
    <t>http://www.cameroononline.org/two-cameroon-soldiers-killed-crossborder-boko-haram-attack/</t>
  </si>
  <si>
    <t>http://www.punchng.com/news/boko-haram-clashes-with-cameroonian-soldiers/</t>
  </si>
  <si>
    <t>Boko Haram kidnaps wife of Cameroon vice PM, kills 3 others</t>
  </si>
  <si>
    <t>actually Kolofata, Cameroon; also kidnapped local religious leader/mayor</t>
  </si>
  <si>
    <t>http://www.punchng.com/news/bharam-seizes-cameroons-vice-prime-ministers-wife/</t>
  </si>
  <si>
    <t>http://www.premiumtimesng.com/news/top-news/165663-boko-haram-abducts-wife-of-cameroons-deputy-prime-minister.html?utm_source=rss&amp;utm_medium=rss&amp;utm_campaign=boko-haram-abducts-wife-of-cameroons-deputy-prime-minister#sthash.jLrSLIjF.IgdwhUg9.dpbs</t>
  </si>
  <si>
    <t>http://af.reuters.com/article/nigeriaNews/idAFL6N0Q20JI20140727?feedType=RSS&amp;feedName=nigeriaNews</t>
  </si>
  <si>
    <t>Female suicide bomber and 5 others killed in two Kano blasts</t>
  </si>
  <si>
    <t>two explosions: a bomb targeting a church and a suicide bombing at a university gate</t>
  </si>
  <si>
    <t>http://www.premiumtimesng.com/news/165659-fresh-explosion-kills-5-in-kano-3.html?utm_source=rss&amp;utm_medium=rss&amp;utm_campaign=fresh-explosion-kills-5-in-kano-3#sthash.3iqNCX3k.mKHoYcLy.dpbs</t>
  </si>
  <si>
    <t>http://edition.cnn.com/2014/07/27/world/africa/nigeria-suicide-blast/index.html?eref=edition</t>
  </si>
  <si>
    <t>Sabon Gari, Kano, Nigeria</t>
  </si>
  <si>
    <t>Gunmen kill 4 soldiers, 2 others in Adamawa</t>
  </si>
  <si>
    <t>Garkida</t>
  </si>
  <si>
    <t>http://www.punchng.com/news/gunmen-kill-four-soldier-46-others-in-adamawa/</t>
  </si>
  <si>
    <t>http://www.premiumtimesng.com/news/top-news/165723-boko-haram-kills-2-soldiers-4-others-in-adamawa.html?utm_source=rss&amp;utm_medium=rss&amp;utm_campaign=boko-haram-kills-2-soldiers-4-others-in-adamawa#sthash.3GHaOksJ.CVUmhiHB.dpbs</t>
  </si>
  <si>
    <t>Gunmen kill 6 in Adamawa</t>
  </si>
  <si>
    <t>Gunmen kill 40 in Adamawa</t>
  </si>
  <si>
    <t>Zar, Lube, Mubeng</t>
  </si>
  <si>
    <t>Hong</t>
  </si>
  <si>
    <t>http://nationalmirroronline.net/new/gunmen-kill-30-in-adamawa/</t>
  </si>
  <si>
    <t>Hong, Adamawa, Nigeria</t>
  </si>
  <si>
    <t>Two female suicide bombers bomb Kano, kill three</t>
  </si>
  <si>
    <t>First occureed at the Nigeria National Petroleum Corporation Mega Station; the second at the Kano Trade Fair complex</t>
  </si>
  <si>
    <t>http://www.punchng.com/news/two-female-suicide-bombers-bomb-kano-kill-three/</t>
  </si>
  <si>
    <t>http://www.premiumtimesng.com/news/165694-update-police-confirm-4-killed-as-suicide-bomber-targets-kano-kerosene-buyers.html?utm_source=rss&amp;utm_medium=rss&amp;utm_campaign=update-police-confirm-4-killed-as-suicide-bomber-targets-kano-kerosene-buyers#sthash.nabeRFiC.tqTuOdFo.dpbs</t>
  </si>
  <si>
    <t>http://af.reuters.com/article/nigeriaNews/idAFL6N0Q34B320140728?feedType=RSS&amp;feedName=nigeriaNews</t>
  </si>
  <si>
    <t>Boko Haram Militants Kill 8 In Yobe State, Destroy Vital Bridge</t>
  </si>
  <si>
    <t>Katarko</t>
  </si>
  <si>
    <t>attacked military base and blew up Katarko Bridge</t>
  </si>
  <si>
    <t>http://saharareporters.com/2014/07/29/boko-haram-militants-kill-8-yobe-state-destroy-vital-bridge</t>
  </si>
  <si>
    <t>http://www.punchng.com/news/16-die-as-troops-rescue-cameroons-vice-pms-wife/</t>
  </si>
  <si>
    <t>http://www.premiumtimesng.com/news/top-news/165755-boko-haram-kills-8-bombs-bridge-in-yobe.html?utm_source=rss&amp;utm_medium=rss&amp;utm_campaign=boko-haram-kills-8-bombs-bridge-in-yobe#sthash.XWYIJnk5.nptJjU55.dpbs</t>
  </si>
  <si>
    <t>17 killed, 35 injured in Yobe mosques attacks</t>
  </si>
  <si>
    <t>attacked two separate mosques</t>
  </si>
  <si>
    <t>http://www.punchng.com/news/explosion-rips-through-busy-area-in-potiskum-2/</t>
  </si>
  <si>
    <t>http://www.premiumtimesng.com/news/top-news/165785-many-feared-killed-as-bombs-explode-in-two-yobe-mosques-police.html?utm_source=rss&amp;utm_medium=rss&amp;utm_campaign=many-feared-killed-as-bombs-explode-in-two-yobe-mosques-police#sthash.5EWLtRil.vnMQ5IyX.dpbs</t>
  </si>
  <si>
    <t>http://saharareporters.com/2014/07/30/twin-blasts-kill-17-wound-35-potiskum</t>
  </si>
  <si>
    <t>16 die as troops rescue Cameroonâ€™s Vice PMâ€™s wife</t>
  </si>
  <si>
    <t>Kolofata</t>
  </si>
  <si>
    <t>actually took place in Cameroon with Cameroonian soldiers</t>
  </si>
  <si>
    <t>Fourth female suicide bomber hits Nigeria's Kano, kills six</t>
  </si>
  <si>
    <t>http://af.reuters.com/article/nigeriaNews/idAFL6N0Q55GM20140730?feedType=RSS&amp;feedName=nigeriaNews</t>
  </si>
  <si>
    <t>http://www.naijahidi.org/reports/view/1273</t>
  </si>
  <si>
    <t>http://www.punchng.com/news/bombers-attack-kano-poly-potiskum-mosque-kill-16/</t>
  </si>
  <si>
    <t>Boko Haram razes 5 churches, eyes LG secretariat</t>
  </si>
  <si>
    <t>Kwajaffa, Tashan Alade</t>
  </si>
  <si>
    <t>http://nationalmirroronline.net/new/boko-haram-razes-5-churches-eyes-lg-secretariat/</t>
  </si>
  <si>
    <t>Boko Haram takes over Gwoza, new Emirâ€™s whereabouts unknown</t>
  </si>
  <si>
    <t>actually number of casualties unknown, but multiple sources say "dozens"</t>
  </si>
  <si>
    <t>https://www.premiumtimesng.com/news/166154-boko-haram-takes-over-gwoza-new-emirs-whereabouts-unknown.html?utm_source=rss&amp;utm_medium=rss&amp;utm_campaign=boko-haram-takes-over-gwoza-new-emirs-whereabouts-unknown#sthash.WEevYfxB.dpbs</t>
  </si>
  <si>
    <t>http://www.ibtimes.co.uk/boko-haram-nigeria-insurgency-dozens-killed-slaughter-northeastern-town-gwoza-1460132</t>
  </si>
  <si>
    <t>http://news.xinhuanet.com/english/africa/2014-08/07/c_133539996.htm</t>
  </si>
  <si>
    <t>Boko Haram Kill 3 Gendarmes, Nine Civilians, And Abduct District Head &amp; Two Sons in Cameroon</t>
  </si>
  <si>
    <t>actually in Zigague, Cameroon; also kidnapped the district head and two of his sons</t>
  </si>
  <si>
    <t>http://www.bbc.com/news/world-africa-28684302</t>
  </si>
  <si>
    <t>http://af.reuters.com/article/nigeriaNews/idAFL6N0QC6AF20140806?feedType=RSS&amp;feedName=nigeriaNews</t>
  </si>
  <si>
    <t>http://saharareporters.com/2014/08/07/boko-haram-kill-3-gendarmes-nine-civilians-and-abduct-district-head-and-two-sons-cameroon</t>
  </si>
  <si>
    <t xml:space="preserve">Troops kill 50, lose two soldiers to reclaim Borno town Damboa        </t>
  </si>
  <si>
    <t>http://www.nigeriaintel.com/2014/08/11/boko-haram-troops-kill-50-lose-two-soldiers-to-reclaim-borno-town-damboa/</t>
  </si>
  <si>
    <t>Militants Kidnap 97 People in Borno</t>
  </si>
  <si>
    <t>Doron Baga</t>
  </si>
  <si>
    <t>killed over 30 and kidnapped 97 boys and men</t>
  </si>
  <si>
    <t>http://saharareporters.com/2014/08/14/militants-kidnap-97-people-borno</t>
  </si>
  <si>
    <t>http://www.punchng.com/news/bharam-abducts-100-young-men-in-borno/</t>
  </si>
  <si>
    <t>http://af.reuters.com/article/nigeriaNews/idAFL6N0QL1PI20140815?feedType=RSS&amp;feedName=nigeriaNews</t>
  </si>
  <si>
    <t>Cameroon troops missing after clashes with Boko Haram</t>
  </si>
  <si>
    <t>Actually attacked Bonderi, Cameroon - several Cameroonian troops are missing</t>
  </si>
  <si>
    <t>http://www.cameroononline.org/cameroon-troops-missing-clashes-boko-haram/</t>
  </si>
  <si>
    <t>Troops kill 22 insurgents, clear camps, restore order in Doron Baga</t>
  </si>
  <si>
    <t>Buduram</t>
  </si>
  <si>
    <t>http://nationalmirroronline.net/new/boko-haram-troops-kill-17-insurgents-clear-camps-restore-order-in-doron-baga/</t>
  </si>
  <si>
    <t>http://www.aa.com.tr/en/news/374661--22-terrorists-killed-in-nigeria</t>
  </si>
  <si>
    <t xml:space="preserve">Boko Haram Gunmen Kill 10 Villagers In Marte District, Borno State
</t>
  </si>
  <si>
    <t>Durwa and Maforo</t>
  </si>
  <si>
    <t>hunted down villagers who had escaped an attack in another village</t>
  </si>
  <si>
    <t>http://saharareporters.com/2014/08/18/boko-haram-gunmen-kill-10-villagers-marte-district-borno-state</t>
  </si>
  <si>
    <t>http://news.yahoo.com/10-dead-boko-haram-attacks-nigeria-witnesses-154147820.html</t>
  </si>
  <si>
    <t>Boko Haram Kills Three, Abducts 15 in Cameroon</t>
  </si>
  <si>
    <t>Greya</t>
  </si>
  <si>
    <t>DiamarÃ©</t>
  </si>
  <si>
    <t>Actually in Greya, Cameroon. They abducated 15</t>
  </si>
  <si>
    <t>www.thisdaylive.com/articles/boko-haram-kills-three-abducts-12-in-cameroun/186838/</t>
  </si>
  <si>
    <t>http://www.cameroononline.org/3-killed-15-captured-boko-haram-attack-cameroon/</t>
  </si>
  <si>
    <t>DiamarÃ©, ExtrÃªme-Nord, Nigeria</t>
  </si>
  <si>
    <t>Boko Haram Militants Overrun Prestigious Mobile Police Training College In Gwoza</t>
  </si>
  <si>
    <t>Stormed the police college with 5 armored tanks they had stolen earlier. BH blew up an armored tank at the entrance before entering.</t>
  </si>
  <si>
    <t>http://saharareporters.com/2014/08/20/boko-haram-militants-overrun-prestigious-mobile-police-training-college-gwoza</t>
  </si>
  <si>
    <t>http://www.bbc.com/news/world-africa-28884665</t>
  </si>
  <si>
    <t>http://www.punchng.com/news/gwoza-police-rescue-seven-more-personnel/</t>
  </si>
  <si>
    <t>Boko Haram Insurgents Seize Town In Yobe State</t>
  </si>
  <si>
    <t>"scores were killed"</t>
  </si>
  <si>
    <t>http://saharareporters.com/2014/08/21/boko-haram-insurgents-seize-town-yobe-state</t>
  </si>
  <si>
    <t>http://www.thisdaylive.com/articles/boko-haram-attacks-police-academy-yobe-town/187009/</t>
  </si>
  <si>
    <t>http://www.punchng.com/news/boko-haram-seizes-another-nigerian-town/</t>
  </si>
  <si>
    <t>Boko Haram Insurgents Overrun Madagali Local Government in Adamawa State</t>
  </si>
  <si>
    <t>http://saharareporters.com/2014/08/23/boko-haram-insurgents-overrun-madagali-local-government-adamawa-state</t>
  </si>
  <si>
    <t>http://www.newstimeafrica.com/archives/35123</t>
  </si>
  <si>
    <t>http://www.punchng.com/news/adamawa-imposes-24-hour-curfew-on-madagali/</t>
  </si>
  <si>
    <t>Boko Haram recaptures Gamboru-Ngala</t>
  </si>
  <si>
    <t>Gamboru-Ngala</t>
  </si>
  <si>
    <t>"scores killed"</t>
  </si>
  <si>
    <t>http://www.punchng.com/news/boko-haram-recaptures-gamboru-ngala/</t>
  </si>
  <si>
    <t>http://www.irishsun.com/index.php/sid/225083379/scat/2411cd3571b4f088</t>
  </si>
  <si>
    <t>http://ireports-ng.com/2014/08/25/boko-haram-takes-over-gamboru-ngala-in-borno-as-480-soldiers-flee-into-cameroon-our-troops-missed-their-way-across-border-dhq/</t>
  </si>
  <si>
    <t>Cameroonian soldiers kill 16 insurgents as Boko Haram Attacks Nigerian Soldiers in Cameroon</t>
  </si>
  <si>
    <t>occured just across the border from Borno in Fokotol, Cameroon where the Nigerian soldiers fled; Cameroon soldiers killed BH insurgents</t>
  </si>
  <si>
    <t>http://www.voanews.com/content/boko-haram-attacks-nigerian-soldiers-in-cameroon/2429429.html</t>
  </si>
  <si>
    <t>http://af.reuters.com/article/nigeriaNews/idAFL5N0QX38920140827?feedType=RSS&amp;feedName=nigeriaNews</t>
  </si>
  <si>
    <t>Boko Haram expands own 'caliphate' in Nigeria</t>
  </si>
  <si>
    <t>Ashigashya</t>
  </si>
  <si>
    <t>http://www.arabnews.com/featured/news/621126</t>
  </si>
  <si>
    <t>Cameroonian soldiers kill 11 insurgents as Boko Haram Attacks Nigerian Soldiers in Cameroon</t>
  </si>
  <si>
    <t>Cameroon troops shell Boko Haram camp inside Nigeria</t>
  </si>
  <si>
    <t>Cameroon bombed GN from Fokotol and "many" BH insurgents were killed</t>
  </si>
  <si>
    <t>http://www.digitaljournal.com/news/world/cameroon-troops-shell-boko-haram-camp-inside-nigeria/article/399934</t>
  </si>
  <si>
    <t>http://www.nigeriaintel.com/2014/08/29/cameroon-bombs-boko-haram-camp/</t>
  </si>
  <si>
    <t>http://www.misna.org/en/other/thousands-flee-gamboru-01-09-2014-813.html</t>
  </si>
  <si>
    <t>Insurgents take over Madagali Catholic church house</t>
  </si>
  <si>
    <t>http://www.punchng.com/news/insurgents-take-over-madagali-catholic-church-house/</t>
  </si>
  <si>
    <t>http://www.nigeriaintel.com/2014/08/29/boko-haram-takes-over-catholic-church-in-adamawa-town/</t>
  </si>
  <si>
    <t>Boko Haram kills 14 in Borno villages</t>
  </si>
  <si>
    <t>Jibwhiwhui and Dalwa</t>
  </si>
  <si>
    <t>http://nationalmirroronline.net/new/boko-haram-kills-14-in-borno-villages/</t>
  </si>
  <si>
    <t>http://nationalmirroronline.net/new/youths-resist-boko-harams-conscription/</t>
  </si>
  <si>
    <t>Ongoing killing in Gamboru</t>
  </si>
  <si>
    <t>Boys who have resisted conscription have been killed on an ongoing basis--no exact date since 8/25 capture given</t>
  </si>
  <si>
    <t>Army repels Boko Haram attack, kills 70 in Bama</t>
  </si>
  <si>
    <t>http://saharareporters.com/2014/09/01/boko-haram-invades-bama-meets-resistance-nigerian-troops</t>
  </si>
  <si>
    <t>http://www.punchng.com/news/boko-haram-launches-attack-on-bama-in-borno/</t>
  </si>
  <si>
    <t>https://www.premiumtimesng.com/news/top-news/167599-boko-haram-bama-under-attack-70-militants-killed.html?utm_source=rss&amp;utm_medium=rss&amp;utm_campaign=boko-haram-bama-under-attack-70-militants-killed#sthash.Wf7H8ZYN.dpbs</t>
  </si>
  <si>
    <t>Cameroon army says killed 40 Boko Haram militants</t>
  </si>
  <si>
    <t>BH raided Fokotol, Cameroon and Cameroonian soldiers returned fire, killing 40</t>
  </si>
  <si>
    <t>http://www.aa.com.tr/en/news/382904--cameroon-army-says-killed-40-boko-haram-militants</t>
  </si>
  <si>
    <t>Scores killed as Boko Haram insurgents overrun Nigerian town</t>
  </si>
  <si>
    <t>In a bungled air strike, several Nigerian troops were killed at the Bama armoury by a fighter jet targeting the insurgents</t>
  </si>
  <si>
    <t>http://af.reuters.com/article/nigeriaNews/idAFL5N0R31IQ20140902?feedType=RSS&amp;feedName=nigeriaNews&amp;sp=true</t>
  </si>
  <si>
    <t>http://www.punchng.com/news/boko-haram-takes-over-bama-town-in-borno/</t>
  </si>
  <si>
    <t>http://www.punchng.com/news/bama-death-toll-rises-to-180/</t>
  </si>
  <si>
    <t>Nigeria's Boko Haram 'seize Banki town near Cameroon'</t>
  </si>
  <si>
    <t>http://www.africareview.com/News/Nigeria-Boko-Haram-seize-Banki-town-near-Cameroon/-/979180/2440674/-/1uir34z/-/index.html</t>
  </si>
  <si>
    <t>http://www.misna.org/en/other/borno-state-boko-haram-takes-another-town-04-09-2014-813.html</t>
  </si>
  <si>
    <t>Boko Haram takes over Bara in Yobe</t>
  </si>
  <si>
    <t>Gulani</t>
  </si>
  <si>
    <t>http://af.reuters.com/article/nigeriaNews/idAFL5N0R44BR20140903?feedType=RSS&amp;feedName=nigeriaNews</t>
  </si>
  <si>
    <t>http://www.punchng.com/news/boko-haram-takes-over-bara-in-yobe/</t>
  </si>
  <si>
    <t>http://www.aa.com.tr/en/news/383628--nigeria-militants-take-over-another-yobe-town-residents</t>
  </si>
  <si>
    <t>Gulani, Yobe, Nigeria</t>
  </si>
  <si>
    <t>Boko Haram kill 2 policemen in Bauchi</t>
  </si>
  <si>
    <t>Magama Gumau</t>
  </si>
  <si>
    <t>Insurgents take over Gulak in Adamawa</t>
  </si>
  <si>
    <t>Gulak</t>
  </si>
  <si>
    <t>"have killed and displaced scores"</t>
  </si>
  <si>
    <t>http://www.punchng.com/news/insurgents-take-over-gulak-in-adamawa/</t>
  </si>
  <si>
    <t>http://af.reuters.com/article/nigeriaNews/idAFL1N0R70OX20140906?feedType=RSS&amp;feedName=nigeriaNews</t>
  </si>
  <si>
    <t>http://www.nigeriaintel.com/2014/09/06/insurgents-seize-gulak-village/</t>
  </si>
  <si>
    <t>Over 50 Killed As Troops Raid Boko Haram Hideout</t>
  </si>
  <si>
    <t>http://allafrica.com/stories/201409070362.html</t>
  </si>
  <si>
    <t>http://articles.economictimes.indiatimes.com/2014-09-07/news/53652999_1_boko-haram-50-militants-islamic-militants</t>
  </si>
  <si>
    <t>We killed over 100 Boko Haram fighters â€“ Cameroon</t>
  </si>
  <si>
    <t>Fokotol</t>
  </si>
  <si>
    <t>http://www.punchng.com/news/we-killed-over-100-boko-haram-fighters-cameroon/</t>
  </si>
  <si>
    <t>, , Nigeria</t>
  </si>
  <si>
    <t>Boko Haram Launches Attack on Michika</t>
  </si>
  <si>
    <t>"They rounded dozens of young people, lay them on the ground and slit their throats while elderly people were shot at close range." No exact figures given</t>
  </si>
  <si>
    <t>http://allafrica.com/stories/201409081977.html</t>
  </si>
  <si>
    <t>http://www.punchng.com/news/soldiers-battle-insurgents-to-regain-mubi-others/</t>
  </si>
  <si>
    <t>http://www.bbc.com/news/world-africa-29110663</t>
  </si>
  <si>
    <t>20 Boko Haramâ€™s militants killed in army generalâ€™s house</t>
  </si>
  <si>
    <t>http://www.punchng.com/news/20-boko-harams-militants-killed-in-army-generals-house/</t>
  </si>
  <si>
    <t>Boko Haram attacks Obasanjoâ€™s son, kills soldiers in Mubi</t>
  </si>
  <si>
    <t>Baza</t>
  </si>
  <si>
    <t>http://www.punchng.com/news/boko-haram-attacks-obasanjos-son-kills-soldiers-in-mubi/</t>
  </si>
  <si>
    <t>http://af.reuters.com/article/nigeriaNews/idAFL1N0RA13520140909?feedType=RSS&amp;feedName=nigeriaNews</t>
  </si>
  <si>
    <t>http://saharareporters.com/2014/09/08/former-president-obasanjos-son-shot-mubi-boko-haram</t>
  </si>
  <si>
    <t>Boko Haram kills over 100 in Adamawa</t>
  </si>
  <si>
    <t>Backky Dutse</t>
  </si>
  <si>
    <t>Boko Haram invades two more Borno communities</t>
  </si>
  <si>
    <t>Shaffa and Tesan Aledeh</t>
  </si>
  <si>
    <t>http://www.punchng.com/news/boko-haram-invades-two-more-borno-communities/</t>
  </si>
  <si>
    <t>http://news2.onlinenigeria.com/news/general/377376-panic-in-borno-as-boko-haram-militants-invade-two-more-communities-force-residents-to-convert-to-islam-or-die.html</t>
  </si>
  <si>
    <t>Soldiers kill 150 during terrorists attack on Konduga</t>
  </si>
  <si>
    <t>casualties included BH commander Amir</t>
  </si>
  <si>
    <t>http://af.reuters.com/article/nigeriaNews/idAFL5N0RD41820140912?feedType=RSS&amp;feedName=nigeriaNews&amp;sp=true</t>
  </si>
  <si>
    <t>https://www.premiumtimesng.com/news/top-news/168063-nigerian-military-kills-over-100-terrorists-in-borno-village-konduga.html#sthash.r59zPbti.dpbs</t>
  </si>
  <si>
    <t>http://www.punchng.com/news/soldiers-kill-150-during-terrorists-attack-on-konduga/</t>
  </si>
  <si>
    <t>Military repels Boko Haram attack in Borno that killed 13 civilian JTFs and 4 civilians</t>
  </si>
  <si>
    <t>http://reliefweb.int/report/nigeria/boko-haram-attack-market-northeast-nigeria-witnesses</t>
  </si>
  <si>
    <t>Boko Haram abducts 50 villagers in Nigeria's Adamawa</t>
  </si>
  <si>
    <t>http://www.aa.com.tr/en/news/389756--boko-haram-abducts-50-villagers-in-nigerias-adamawa</t>
  </si>
  <si>
    <t>http://www.thisdaylive.com/articles/boko-haram-kidnaps-50-more-women-several-children/189157/</t>
  </si>
  <si>
    <t xml:space="preserve">Again, Boko Haram ambushes soldiers in Kogi                                                </t>
  </si>
  <si>
    <t>Lokoja</t>
  </si>
  <si>
    <t>http://www.nigeriaintel.com/2014/09/16/again-boko-haram-ambushes-soldiers-in-kogi/</t>
  </si>
  <si>
    <t>Lokoja, Kogi, Nigeria</t>
  </si>
  <si>
    <t>Again, troops rout Boko Haram in Konduga</t>
  </si>
  <si>
    <t>http://www.punchng.com/news/again-troops-rout-boko-haram-in-konduga/</t>
  </si>
  <si>
    <t>https://www.premiumtimesng.com/news/top-news/168282-nigerian-military-crushes-boko-haram-in-failed-konduga-revenge.html#sthash.kXzU4uP8.dpbs</t>
  </si>
  <si>
    <t>https://www.premiumtimesng.com/headlines/168308-determined-to-storm-maiduguri-boko-haram-attacks-konduga-again-400-insurgents-killed-residents.html#sthash.sQf0HX2Z.dpbs</t>
  </si>
  <si>
    <t>21 dead in Kano College attack</t>
  </si>
  <si>
    <t>http://af.reuters.com/article/nigeriaNews/idAFL6N0RI3LS20140917?feedType=RSS&amp;feedName=nigeriaNews</t>
  </si>
  <si>
    <t>https://www.premiumtimesng.com/headlines/168276-update-13-students-2-attackers-dead-in-kano-college-attack-police.html#sthash.HkIhIFN0.dpbs</t>
  </si>
  <si>
    <t>http://www.punchng.com/news/kano-college-blast-kills-20/</t>
  </si>
  <si>
    <t>Soldiers foil a third Boko Haram attack near Maiduguri</t>
  </si>
  <si>
    <t>also captured a top commander</t>
  </si>
  <si>
    <t>Six killed in cross-border Boko Haram attack in northern Cameroon</t>
  </si>
  <si>
    <t>Assighassia</t>
  </si>
  <si>
    <t>Mayo Tsanaga</t>
  </si>
  <si>
    <t>http://af.reuters.com/article/nigeriaNews/idAFL6N0RL0JS20140920?feedType=RSS&amp;feedName=nigeriaNews</t>
  </si>
  <si>
    <t>Mayo Tsanaga, ExtrÃªme-Nord, Nigeria</t>
  </si>
  <si>
    <t>Boko Haram Militants Kill 23 Traders In Borno</t>
  </si>
  <si>
    <t>http://saharareporters.com/2014/09/19/boko-haram-militants-kill-20-traders-borno</t>
  </si>
  <si>
    <t>http://www.punchng.com/news/boko-haram-kills-dozens-in-attack-on-nigerian-market/</t>
  </si>
  <si>
    <t>http://af.reuters.com/article/nigeriaNews/idAFL6N0RL0P220140920?feedType=RSS&amp;feedName=nigeriaNews</t>
  </si>
  <si>
    <t>Boko Haram kills Borno pastor, teacher, 18 others</t>
  </si>
  <si>
    <t>Shaffa and Shindiffu</t>
  </si>
  <si>
    <t>http://www.punchng.com/news/boko-haram-kills-borno-pastor-teacher-18-others/</t>
  </si>
  <si>
    <t>http://www.aa.com.tr/en/news/395283--21-killed-in-boko-haram-attack-in-nigerias-borno</t>
  </si>
  <si>
    <t>http://www.reuters.com/places/africa/article/2014/09/25/us-nigeria-violence-idUSKCN0HK25H20140925</t>
  </si>
  <si>
    <t>Boko Haram Militants Return To Battle Against Nigerian Troops In Konduga</t>
  </si>
  <si>
    <t>Konduga, Beneshek and Damboa</t>
  </si>
  <si>
    <t>http://saharareporters.com/2014/09/25/boko-haram-militants-return-battle-against-nigerian-troops-konduga</t>
  </si>
  <si>
    <t>http://saharareporters.com/2014/09/27/nigerian-troops-repel-further-terrorists-attacks%E2%80%A6-scores-killed-and-weapon-seized</t>
  </si>
  <si>
    <t>https://www.premiumtimesng.com/news/top-news/168734-over-40-boko-haram-terrorists-killed-in-counter-attacks-nigerian-military-says.html</t>
  </si>
  <si>
    <t xml:space="preserve">Cameroonian Military Capture Boko Haram Top Commander, Abakar Ali                               </t>
  </si>
  <si>
    <t>saharareporters.com/2014/09/26/cameroonian-military-capture-boko-haramâ€™s-top-commander-abakar-ali</t>
  </si>
  <si>
    <t>Boko Haram attacks Michika, Adamawa villages</t>
  </si>
  <si>
    <t>Kubi and Watu</t>
  </si>
  <si>
    <t>"killed scores"</t>
  </si>
  <si>
    <t>http://www.punchng.com/news/boko-haram-attacks-adamawa-community-again/</t>
  </si>
  <si>
    <t>http://leadership.ng/news/385593/boko-haram-kills-scores-burns-540-houses-michika</t>
  </si>
  <si>
    <t>Boko Haram kidnaps 35 fleeing Gwoza residents</t>
  </si>
  <si>
    <t>http://www.punchng.com/news/boko-haram-kidnap-35-fleeing-gwoza-residents/</t>
  </si>
  <si>
    <t>Boko Haram beheads pilot of â€˜missingâ€™ airforce jet</t>
  </si>
  <si>
    <t>Kawuri is where the plane originally went down - unclear where the video was shot or the exact date</t>
  </si>
  <si>
    <t>http://www.punchng.com/news/boko-haram-beheads-pilot-of-shot-down-jet/</t>
  </si>
  <si>
    <t>http://www.punchng.com/news/boko-haram-beheads-pilot-of-missing-plane/</t>
  </si>
  <si>
    <t>Nigerian troops kill 200 Boko Haram militants in Michika</t>
  </si>
  <si>
    <t>Michika and Gulak</t>
  </si>
  <si>
    <t>https://www.premiumtimesng.com/news/top-news/169121-hundreds-of-boko-haram-terrorists-feared-killed-in-adamawa.html</t>
  </si>
  <si>
    <t>http://www.punchng.com/news/nigerian-troops-kill-200-boko-haram-militants-in-michika/</t>
  </si>
  <si>
    <t>Boko Haram 'beheads' seven in Nigeria attack</t>
  </si>
  <si>
    <t>http://www.thenewage.co.za/Detail.aspx?news_id=139815&amp;cat_id=1019</t>
  </si>
  <si>
    <t>http://news2.onlinenigeria.com/entertainment/381848-more-bloody-sallah-as-boko-haram-attacks-villagers-in-borno.html</t>
  </si>
  <si>
    <t>200 more Boko Haram insurgents killed in battle to retake Bazza, Michika, 
Madagali along with 70 soldiers</t>
  </si>
  <si>
    <t>http://www.vanguardngr.com/2014/10/400-boko-haram-insurgents-killed-battle-retake-bazza-michika-madagali/</t>
  </si>
  <si>
    <t>Cameroon Troops Kill 8 Suspected Boko Haram Members; Boko Haram kills 8 refugees with a rocket</t>
  </si>
  <si>
    <t>Amchide</t>
  </si>
  <si>
    <t>disputing sources: either BH killed 8 civilians with a rocket, or Cameroonian soldiers killed 8 BH... or both</t>
  </si>
  <si>
    <t>http://www.voanews.com/content/cameroon-boko-haram-refugees/2476659.html</t>
  </si>
  <si>
    <t>http://www.breitbart.com/Big-Peace/2014/10/07/Boko-Haram-Beheads-Seven-Civilians-in-Northern-Nigeria</t>
  </si>
  <si>
    <t>Cameroon says 8 troops, 107 Boko Haram militants killed in fighting</t>
  </si>
  <si>
    <t>http://af.reuters.com/article/nigeriaNews/idAFL6N0SC48H20141017?feedType=RSS&amp;feedName=nigeriaNews</t>
  </si>
  <si>
    <t>http://www.punchng.com/news/cameroonian-troops-kill-107-boko-haram-insurgents/</t>
  </si>
  <si>
    <t>Suspected Boko Haram militants kill one in Abadam after Nigeria "ceasefire"</t>
  </si>
  <si>
    <t>Maikadiri</t>
  </si>
  <si>
    <t>http://saharareporters.com/2014/10/18/scores-killed-borno-villages-after-boko-haram-agreed-%E2%80%9Ccease-fire%E2%80%9D</t>
  </si>
  <si>
    <t>http://www.punchng.com/news/boko-haram-breaks-ceasefire-agreement-attacks-borno-villages/</t>
  </si>
  <si>
    <t>http://www.thisdaylive.com/articles/less-than-a-day-after-ceasefire-agreement-terrorists-launch-fresh-attack/191613/</t>
  </si>
  <si>
    <t>Militants beheads six in Borno</t>
  </si>
  <si>
    <t>http://www.punchng.com/news/militants-beheads-six-in-borno-kills-14-in-taraba/</t>
  </si>
  <si>
    <t>Suspected Boko Haram militants kill eight in Dzur after Nigeria "ceasefire"</t>
  </si>
  <si>
    <t>Dzur</t>
  </si>
  <si>
    <t>http://af.reuters.com/article/nigeriaNews/idAFL6N0SD0JA20141018?feedType=RSS&amp;feedName=nigeriaNews</t>
  </si>
  <si>
    <t>Boko Haram attacks Hawul, Borno</t>
  </si>
  <si>
    <t>Shaffa</t>
  </si>
  <si>
    <t>25 insurgents killed in Damboa</t>
  </si>
  <si>
    <t>http://af.reuters.com/article/nigeriaNews/idAFL6N0SF3JB20141020?feedType=RSS&amp;feedName=nigeriaNews</t>
  </si>
  <si>
    <t>http://www.punchng.com/news/boko-haram-loses-25-in-attempt-to-reclaim-damboa/</t>
  </si>
  <si>
    <t>http://www.nigeriaintel.com/2014/10/21/boko-haram-soldiers-kill-25-in-new-damboa-attack/</t>
  </si>
  <si>
    <t>Boko Haram kills 5 in Gwoza</t>
  </si>
  <si>
    <t>Gava</t>
  </si>
  <si>
    <t>http://af.reuters.com/article/nigeriaNews/idAFL6N0SF3JB20141020?feedType=RSS&amp;feedName=nigeriaNews&amp;pageNumber=2&amp;virtualBrandChannel=0</t>
  </si>
  <si>
    <t>Boko Haram ambushes Nigerian soldiers, kill one in Damboa</t>
  </si>
  <si>
    <t>https://www.premiumtimesng.com/news/top-news/169884-boko-haram-ambushes-nigerian-soldiers-kill-one-in-damboa.html</t>
  </si>
  <si>
    <t>Boko Haram abducts 60 women in Adamawa</t>
  </si>
  <si>
    <t>Waga Mangora and Garta</t>
  </si>
  <si>
    <t>http://www.punchng.com/news/boko-haram-abducts-60-women-in-adamawa/</t>
  </si>
  <si>
    <t>http://af.reuters.com/article/nigeriaNews/idAFL6N0SI1BO20141023?feedType=RSS&amp;feedName=nigeriaNews</t>
  </si>
  <si>
    <t>Explosion rocks Bauchi town, kills 17</t>
  </si>
  <si>
    <t>http://saharareporters.com/2014/10/23/bomb-explosion-inside-bauchi-bus-station-kills-10-injures-least-20-persons</t>
  </si>
  <si>
    <t>http://www.nigeriaintel.com/2014/10/24/bauchi-bomb-blast-death-toll-rises-to-17/</t>
  </si>
  <si>
    <t>http://www.punchng.com/news/five-killed-12-injured-in-bauchi-twin-blasts/</t>
  </si>
  <si>
    <t>Boko Haram strikes again in Adamawa,  kidnaps 40 girls</t>
  </si>
  <si>
    <t>http://www.punchng.com/news/boko-haram-strikes-again-in-adamawa-kidnaps-40-girls/</t>
  </si>
  <si>
    <t>http://dailypost.ng/2014/10/23/breaking-boko-haram-kidnaps-another-40-girls-adamawa/</t>
  </si>
  <si>
    <t>Boko Haram kill 17, kidnap 30 young men, women</t>
  </si>
  <si>
    <t>Ndongo</t>
  </si>
  <si>
    <t>http://af.reuters.com/article/nigeriaNews/idAFL5N0SL1IW20141026?feedType=RSS&amp;feedName=nigeriaNews</t>
  </si>
  <si>
    <t>https://www.premiumtimesng.com/news/headlines/170190-boko-haram-kill-17-kidnap-30-young-men-women-official.html</t>
  </si>
  <si>
    <t>http://nationalmirroronline.net/new/boko-haram-abducts-30-boys-girls-in-borno/</t>
  </si>
  <si>
    <t>Cameroon army kills 39 Boko Haram fighters</t>
  </si>
  <si>
    <t>Glawi</t>
  </si>
  <si>
    <t>4 Nigerian refugees and 1 Cameroonian also killed</t>
  </si>
  <si>
    <t>http://english.ahram.org.eg/NewsContent/2/9/113995/World/International/Cameroon-army-kills--Boko-Haram-fighters-Defence-m.aspx</t>
  </si>
  <si>
    <t>, ExtrÃªme-Nord, Nigeria</t>
  </si>
  <si>
    <t>Nigerian army kills 20 militants in Borno State</t>
  </si>
  <si>
    <t>http://www.aa.com.tr/en/news/410703--boko-haram-kills-17-abducts-30-in-nigerias-borno-state</t>
  </si>
  <si>
    <t>Boko Haram invades Borno town, razes 300 vehicles</t>
  </si>
  <si>
    <t>http://www.punchng.com/news/boko-haram-invades-borno-town-raze-300-vehicles/</t>
  </si>
  <si>
    <t>http://www.vanguardngr.com/2014/10/several-killed-in-suspected-boko-haram-attack-lg-boss/</t>
  </si>
  <si>
    <t>Boko Haram Seize Mubi, Sack Army Headquarters</t>
  </si>
  <si>
    <t>Mubi North</t>
  </si>
  <si>
    <t>"dozens killed"</t>
  </si>
  <si>
    <t>http://af.reuters.com/article/nigeriaNews/idAFL5N0SP5FO20141030?feedType=RSS&amp;feedName=nigeriaNews&amp;sp=true</t>
  </si>
  <si>
    <t>http://www.punchng.com/news/soldiers-flee-as-boko-haram-invades-mubi/</t>
  </si>
  <si>
    <t>https://www.premiumtimesng.com/news/headlines/170329-update-boko-haram-seizes-mubi-kills-many.html</t>
  </si>
  <si>
    <t>Mubi North, Adamawa, Nigeria</t>
  </si>
  <si>
    <t>Civilian JTF kills 41 insurgents in Borno</t>
  </si>
  <si>
    <t>Gur</t>
  </si>
  <si>
    <t>http://nationalmirroronline.net/new/borno-41-boko-haram-members-beheaded-in-biu/</t>
  </si>
  <si>
    <t>http://www.punchng.com/news/civilian-jtf-kills-41-insurgents-in-borno/</t>
  </si>
  <si>
    <t>Boko Haram kills 40 in Gombe blast</t>
  </si>
  <si>
    <t>https://www.premiumtimesng.com/news/headlines/170409-gombe-bus-station-blast-kills-23.html</t>
  </si>
  <si>
    <t>http://www.punchng.com/news/boko-haram-kills-30-in-gombe-blast/</t>
  </si>
  <si>
    <t>http://leadership.ng/news/388891/40-killed-gombe-bomb-attack</t>
  </si>
  <si>
    <t>Boko Haram kills 18 in Borno/Adamawa community</t>
  </si>
  <si>
    <t>http://www.punchng.com/news/boko-haram-kills-18-in-bornoadamawa-community/</t>
  </si>
  <si>
    <t>Yobe suicide bomber kills 82 Muslims during procession</t>
  </si>
  <si>
    <t>targeted Shiites</t>
  </si>
  <si>
    <t>http://nationalmirroronline.net/new/death-toll-in-potiskum-suicide-bomb-blast-hits-82/</t>
  </si>
  <si>
    <t>http://www.punchng.com/news/yobe-suicide-bomber-kills-10-muslims-during-procession/</t>
  </si>
  <si>
    <t>http://af.reuters.com/article/nigeriaNews/idAFL6N0ST33A20141103?feedType=RSS&amp;feedName=nigeriaNews</t>
  </si>
  <si>
    <t>Bâ€™Haram brings Mubi under Sharia, amputates 10, beheads 2 imams</t>
  </si>
  <si>
    <t>http://www.punchng.com/news/bharam-brings-mubi-under-sharia-amputates-10/</t>
  </si>
  <si>
    <t>http://www.irishsun.com/index.php/sid/227317615</t>
  </si>
  <si>
    <t>Boko Haram kills 13 in Gombe, raids French factory</t>
  </si>
  <si>
    <t>Nafada and Ashaka</t>
  </si>
  <si>
    <t>Funakaye</t>
  </si>
  <si>
    <t>stole dynamite from the factory</t>
  </si>
  <si>
    <t>https://www.premiumtimesng.com/news/top-news/170570-boko-haram-on-rampage-in-gombe-attacks-police-station.html</t>
  </si>
  <si>
    <t>http://www.punchng.com/news/boko-haram-kills-soldiers-cleric-10-others-in-gombe/</t>
  </si>
  <si>
    <t>http://af.reuters.com/article/nigeriaNews/idAFL6N0SW3B520141106?feedType=RSS&amp;feedName=nigeriaNews</t>
  </si>
  <si>
    <t>Funakaye, Gombe, Nigeria</t>
  </si>
  <si>
    <t>Boko Haram kills 21, loses dozens in Malam Fatori battle</t>
  </si>
  <si>
    <t>"dozens" of BH killed</t>
  </si>
  <si>
    <t>http://www.thisdaylive.com/articles/boko-haram-renames-another-town-in-borno-21-killed-in-clash-with-military/193408/</t>
  </si>
  <si>
    <t>http://allafrica.com/stories/201411071587.html</t>
  </si>
  <si>
    <t>Three Generals escape death as Boko Haram intensifies attacks on Adamawa villages</t>
  </si>
  <si>
    <t>Gashala</t>
  </si>
  <si>
    <t>http://news2.onlinenigeria.com/news/general/386541-three-generals-escape-death-as-boko-haram-intensifies-attacks-on-adamawa-villages.html</t>
  </si>
  <si>
    <t>Suicide bomber and second bomb kill at least 16 at Bauchi bank</t>
  </si>
  <si>
    <t>believed to be a female suicide bomber</t>
  </si>
  <si>
    <t>https://www.premiumtimesng.com/news/top-news/170754-police-arrest-5-suspects-in-azare-bauchi-bomb-explosion-that-killed-13.html</t>
  </si>
  <si>
    <t>http://af.reuters.com/article/nigeriaNews/idAFL6N0SX3K820141107?feedType=RSS&amp;feedName=nigeriaNews</t>
  </si>
  <si>
    <t>http://www.punchng.com/news/bombers-hit-bauchi-bank-kill-13-injure-40/</t>
  </si>
  <si>
    <t>58 die in suicide bombing at Yobe school</t>
  </si>
  <si>
    <t>http://www.punchng.com/news/10-dead-four-injured-in-niger-bombing/</t>
  </si>
  <si>
    <t>http://af.reuters.com/article/nigeriaNews/idAFL6N0T01US20141110?feedType=RSS&amp;feedName=nigeriaNews</t>
  </si>
  <si>
    <t>http://www.premiumtimesng.com/news/170861-police-confirm-47-killed-79-injured-in-yobe-school-explosion.html</t>
  </si>
  <si>
    <t>Boko Haram Takes Over Maiha In Adamawa State</t>
  </si>
  <si>
    <t>http://www.thisdaylive.com/articles/boko-haram-0verruns-mahia-town-in-adamawa-state/193780/</t>
  </si>
  <si>
    <t>Hunters kill 80 insurgents, reclaim Mahia</t>
  </si>
  <si>
    <t>http://www.punchng.com/news/hunters-kill-80-insurgents-reclaim-mahia/</t>
  </si>
  <si>
    <t>10 dead, four injured in Niger school bombing</t>
  </si>
  <si>
    <t>Kontagora</t>
  </si>
  <si>
    <t>blew herself up before she could reach her target, the school library</t>
  </si>
  <si>
    <t>http://www.premiumtimesng.com/news/top-news/171077-niger-college-blast-killed-only-suicide-bomber-gov-aliyu.html</t>
  </si>
  <si>
    <t>http://af.reuters.com/article/nigeriaNews/idAFL6N0T24J420141112?feedType=RSS&amp;feedName=nigeriaNews</t>
  </si>
  <si>
    <t>Kontagora, Niger, Nigeria</t>
  </si>
  <si>
    <t>Boko Haram flees as soldiers, hunters storm Mubi</t>
  </si>
  <si>
    <t>witness saw the bodies of "many" BH fighters</t>
  </si>
  <si>
    <t>http://www.punchng.com/news/boko-haram-flees-as-soldiers-hunters-storm-mubi/</t>
  </si>
  <si>
    <t>http://af.reuters.com/article/nigeriaNews/idAFL6N0T36IE20141113?feedType=RSS&amp;feedName=nigeriaNews</t>
  </si>
  <si>
    <t>http://www.bbc.com/news/world-africa-30043867</t>
  </si>
  <si>
    <t>Boko Haram invades Gombi, Adamawa</t>
  </si>
  <si>
    <t>http://www.vanguardngr.com/2014/11/boko-haram-invades-two-towns-adamawa/</t>
  </si>
  <si>
    <t>Boko Haram invades Hong, Adamawa</t>
  </si>
  <si>
    <t>Boko Haram seizes Chibok</t>
  </si>
  <si>
    <t>http://www.premiumtimesng.com/news/top-news/171151-boko-haram-seizes-chibok.html</t>
  </si>
  <si>
    <t>http://www.punchng.com/news/boko-haram-militants-capture-chibok-again/</t>
  </si>
  <si>
    <t>http://dailypost.ng/2014/11/15/boko-haram-insurgents-take-school-slaughter-three-restrict-movement-hawul/</t>
  </si>
  <si>
    <t>Suicide bomber hits Kano filling station, kills 6</t>
  </si>
  <si>
    <t>http://www.premiumtimesng.com/news/171170-suicide-bomber-hits-kano-filling-station-kills-6.html</t>
  </si>
  <si>
    <t>http://af.reuters.com/article/nigeriaNews/idAFL6N0T46MS20141114?feedType=RSS&amp;feedName=nigeriaNews</t>
  </si>
  <si>
    <t>http://www.punchng.com/news/bomb-blast-rocks-kano-kills-six/</t>
  </si>
  <si>
    <t>Insurgents take over school, slaughter three; restrict movement in Hawul</t>
  </si>
  <si>
    <t>Manjakwa</t>
  </si>
  <si>
    <t>Bauchi Blast kills 31</t>
  </si>
  <si>
    <t>dead included suicide bombers and a suspected insurgent lynched by a mob</t>
  </si>
  <si>
    <t>http://www.premiumtimesng.com/news/top-news/171294-bauchi-blast-police-confirm-13-dead-65-injured-2.html</t>
  </si>
  <si>
    <t>http://www.punchng.com/news/30-killed-in-fresh-bauchi-blast/</t>
  </si>
  <si>
    <t>http://www.thisdaylive.com/articles/azare-death-toll-rises-to-31/194348/</t>
  </si>
  <si>
    <t>Tension In Yola As Boko Haram Invades Hong</t>
  </si>
  <si>
    <t>"dozens feared killed"</t>
  </si>
  <si>
    <t>http://www.thisdaylive.com/articles/boko-haram-seizes-another-council-headquarters-in-adamawa/194213/</t>
  </si>
  <si>
    <t>http://leadership.ng/news/390548/tension-yola-boko-haram-invades-hong</t>
  </si>
  <si>
    <t>http://sunnewsonline.com/new/?p=91134</t>
  </si>
  <si>
    <t>Insurgents Abduct 13 Female Farmers In Damboa</t>
  </si>
  <si>
    <t>http://leadership.ng/news/390554/insurgents-abduct-13-female-farmers-damboa</t>
  </si>
  <si>
    <t>Military recaptures Chibok from Boko Haram</t>
  </si>
  <si>
    <t>http://www.punchng.com/news/military-recaptures-chibok-from-boko-haram/</t>
  </si>
  <si>
    <t>http://www.premiumtimesng.com/news/171253-nigerian-military-retakes-chibok-as-boko-haram-flees.html</t>
  </si>
  <si>
    <t>http://www.reuters.com/article/2014/11/16/us-nigeria-violence-idUSKCN0J00EF20141116?feedType=RSS&amp;feedName=worldNews</t>
  </si>
  <si>
    <t>Military recaptures Adamawa towns; 10 soliders and 400 insurgents killed</t>
  </si>
  <si>
    <t>Army recaptured Gombi, Hong and Pelia</t>
  </si>
  <si>
    <t>http://www.punchng.com/news/bharam-weve-recaptured-adamawa-towns-says-military/</t>
  </si>
  <si>
    <t>http://www.nigeriaintel.com/2014/11/19/latest-adamawa-village-attack-10-soldiers-scores-of-insurgents-killed/</t>
  </si>
  <si>
    <t>http://nationalmirroronline.net/new/troops-reclaim-adamawa-towns/</t>
  </si>
  <si>
    <t>Borno village buries 45 after Boko Haram attacks</t>
  </si>
  <si>
    <t>Azaya Kura</t>
  </si>
  <si>
    <t>http://www.punchng.com/news/borno-village-buries-45-after-boko-haram-attacks/</t>
  </si>
  <si>
    <t>http://www.reuters.com/article/2014/11/21/us-nigeria-violence-idUSKCN0J511R20141121</t>
  </si>
  <si>
    <t>http://www.voanews.com/content/boko-haram-attacks-northeast-nigeria-village/2528913.html</t>
  </si>
  <si>
    <t>Bâ€™Haram kills 48 fish vendors</t>
  </si>
  <si>
    <t>A different report says BH shot from motorcycles on Saturday</t>
  </si>
  <si>
    <t>http://www.punchng.com/news/bharam-kills-48-fish-vendors/</t>
  </si>
  <si>
    <t>http://af.reuters.com/article/nigeriaNews/idAFL6N0TD0DI20141123?feedType=RSS&amp;feedName=nigeriaNews</t>
  </si>
  <si>
    <t>http://www.naij.com/329991-boko-haram-kill-scores-in-doron-baga.html</t>
  </si>
  <si>
    <t>Boko Haram Raids Two Towns, Killing Scores</t>
  </si>
  <si>
    <t>Damasak and Ashigarchi</t>
  </si>
  <si>
    <t>http://saharareporters.com/2014/11/24/boko-haram-raids-two-towns-killing-scores</t>
  </si>
  <si>
    <t>http://www.punchng.com/news/bharam-captures-damasak-another-borno-town/</t>
  </si>
  <si>
    <t>http://af.reuters.com/article/nigeriaNews/idAFL6N0TE3JB20141124?feedType=RSS&amp;feedName=nigeriaNews</t>
  </si>
  <si>
    <t>Boko Haram Kills 20 Villagers Near Chibok</t>
  </si>
  <si>
    <t>Kamtahi and Galtimari</t>
  </si>
  <si>
    <t>http://www.thisdaylive.com/articles/boko-haram-kills-20-villagers-near-chibok/195177/</t>
  </si>
  <si>
    <t>Two suicide bombers kill 78 in Maiduguri market</t>
  </si>
  <si>
    <t>http://www.punchng.com/news/suicide-bombers-attack-maiduguri-market-kill-59/</t>
  </si>
  <si>
    <t>http://nationalmirroronline.net/new/two-female-suicide-bombers-kill-78-in-borno/</t>
  </si>
  <si>
    <t>http://www.premiumtimesng.com/regional/nnorth-east/171892-update-24-killed-54-injured-maiduguri-bomb-attack.html</t>
  </si>
  <si>
    <t>Northeast Nigeria bus station blast kills 40 people</t>
  </si>
  <si>
    <t>af.reuters.com/article/nigeriaNews/idAFL6N0TH4IN20141127?feedType=RSS&amp;feedName=nigeriaNews</t>
  </si>
  <si>
    <t>http://www.premiumtimesng.com/news/headlines/171996-35-feared-dead-roadside-explosion-near-mubi.html</t>
  </si>
  <si>
    <t>http://www.punchng.com/news/35-killed-in-adamawa-roadside-explosion/</t>
  </si>
  <si>
    <t>Youths kill 30 in failed Borno terrorists attack</t>
  </si>
  <si>
    <t>http://www.vanguardngr.com/2014/11/youths-kill-30-failed-borno-terrorists-attack/</t>
  </si>
  <si>
    <t>120 killed in mosque bomb explosions</t>
  </si>
  <si>
    <t>http://www.punchng.com/news/120-killed-in-mosque-bomb-explosions/</t>
  </si>
  <si>
    <t>http://af.reuters.com/article/nigeriaNews/idAFL6N0TI36320141128?feedType=RSS&amp;feedName=nigeriaNews</t>
  </si>
  <si>
    <t>http://www.premiumtimesng.com/news/headlines/172053-update-100-feared-dead-kano-mosque-multiple-blasts.html</t>
  </si>
  <si>
    <t>Boko Haram attacks Shani, kills many</t>
  </si>
  <si>
    <t>http://www.punchng.com/news/boko-haram-attacks-shani-kills-many/</t>
  </si>
  <si>
    <t>http://af.reuters.com/article/nigeriaNews/idAFL6N0TK0CG20141130?feedType=RSS&amp;feedName=nigeriaNews</t>
  </si>
  <si>
    <t>Scores dead as Boko Haram attacks Damaturu</t>
  </si>
  <si>
    <t>http://www.punchng.com/news/bharam-invades-yobe-capital-targets-govt-house/</t>
  </si>
  <si>
    <t>http://af.reuters.com/article/nigeriaNews/idAFL6N0TM32R20141202?feedType=RSS&amp;feedName=nigeriaNews</t>
  </si>
  <si>
    <t>6 dead in Maiduguri market attack</t>
  </si>
  <si>
    <t>http://www.premiumtimesng.com/news/headlines/172182-update-6-dead-maiduguri-market-attack-police.html</t>
  </si>
  <si>
    <t>http://af.reuters.com/article/nigeriaNews/idAFL6N0TL1F420141201?feedType=RSS&amp;feedName=nigeriaNews&amp;sp=true</t>
  </si>
  <si>
    <t>http://www.punchng.com/news/female-bomber-kills-six-injures-36-in-maiduguri-market/</t>
  </si>
  <si>
    <t>Nigerian military repels attack on Borno town, Konduga; kills 70 Boko Haram terrorists</t>
  </si>
  <si>
    <t>http://www.premiumtimesng.com/news/headlines/172248-nigerian-military-repels-attack-borno-town-konduga-kills-70-boko-haram-terrorists.html</t>
  </si>
  <si>
    <t>http://www.punchng.com/news/boko-haram-loses-50-fighters-in-failed-konduga-attack/</t>
  </si>
  <si>
    <t>Again, Boko Haram abducts over 20 girls in Borno</t>
  </si>
  <si>
    <t>"killed many"</t>
  </si>
  <si>
    <t>http://www.peoplesdailyng.com/again-boko-haram-abducts-more-than-20-girls-in-borno/</t>
  </si>
  <si>
    <t>http://www.punchng.com/news/bharam-abducts-20-more-girls-in-borno/</t>
  </si>
  <si>
    <t>http://www.nigeriaintel.com/2014/12/08/boko-haram-takes-20-more-girls-in-borno/</t>
  </si>
  <si>
    <t>Troops battle Boko Haram, as militants attack Gombe community</t>
  </si>
  <si>
    <t>Bajoga and Ashaka</t>
  </si>
  <si>
    <t>home to the Ashaka cement factory, where they stole explosives last month; "dozens killed"</t>
  </si>
  <si>
    <t>http://www.punchng.com/news/boko-haram-attacks-gombe-community/</t>
  </si>
  <si>
    <t>http://www.premiumtimesng.com/news/top-news/172632-nigerian-military-kills-67-terrorists-gombe-town-counter-attack.html</t>
  </si>
  <si>
    <t>http://dailytimes.com.ng/article/boko-haram-insurgents-raid-ashaka-cement-factory</t>
  </si>
  <si>
    <t>Troops kill 7 insurgents in Adamawa</t>
  </si>
  <si>
    <t>Hildi</t>
  </si>
  <si>
    <t>dates unclear</t>
  </si>
  <si>
    <t>http://www.premiumtimesng.com/news/top-news/172826-nigerian-military-seizes-boko-haram-hit-list.html</t>
  </si>
  <si>
    <t>http://www.punchng.com/news/troops-capture-boko-haram-camp-in-balmo-forest-others/</t>
  </si>
  <si>
    <t>Troops kill 20 insurgents in Balmo and Lame forests</t>
  </si>
  <si>
    <t>Balmo</t>
  </si>
  <si>
    <t>Seven killed in Nigeria's Kano in double suicide bomb attack</t>
  </si>
  <si>
    <t>were trying to attack the bank</t>
  </si>
  <si>
    <t>http://www.punchng.com/news/female-suicide-bombers-hit-kano-again/</t>
  </si>
  <si>
    <t>http://www.premiumtimesng.com/news/top-news/172941-2-female-suicide-bombers-4-others-killed-kano-market-blast-police.html</t>
  </si>
  <si>
    <t>http://www.ibtimes.co.uk/nigeria-seven-killed-female-suicide-bombers-attack-kano-market-1478993</t>
  </si>
  <si>
    <t>19 killed in overnight attack by Boko Haram in Nigeria</t>
  </si>
  <si>
    <t>Gajigana</t>
  </si>
  <si>
    <t>http://www.globaltimes.cn/content/896549.shtml</t>
  </si>
  <si>
    <t>http://sunnewsonline.com/new/?p=95193</t>
  </si>
  <si>
    <t>Blasts kill at least 40 in Nigerian city of Jos</t>
  </si>
  <si>
    <t>http://www.premiumtimesng.com/news/headlines/173183-jos-explosion-death-toll-rises-32-nema.html</t>
  </si>
  <si>
    <t>http://www.punchng.com/news/suicide-bombers-kill-16-in-jos/</t>
  </si>
  <si>
    <t>http://af.reuters.com/article/nigeriaNews/idAFL6N0TV4CY20141211?feedType=RSS&amp;feedName=nigeriaNews</t>
  </si>
  <si>
    <t>180 suspected Boko Haram militants killed in Cameroon</t>
  </si>
  <si>
    <t>http://www.cameroononline.org/180-suspected-boko-haram-militants-killed-cameroon/</t>
  </si>
  <si>
    <t>Boko Haram kills 35, abducts 185 near Chibok</t>
  </si>
  <si>
    <t>Gumsuri</t>
  </si>
  <si>
    <t>http://www.premiumtimesng.com/news/headlines/173491-boko-haram-kills-dozens-abducts-several-near-chibok.html</t>
  </si>
  <si>
    <t>http://af.reuters.com/article/nigeriaNews/idAFL6N0U22PT20141218?feedType=RSS&amp;feedName=nigeriaNews</t>
  </si>
  <si>
    <t>http://www.punchng.com/news/bharam-abducts-185-children-women-near-chibok/</t>
  </si>
  <si>
    <t>Boko Haram kills 10, kidnaps 2 in highway attack</t>
  </si>
  <si>
    <t>Madari</t>
  </si>
  <si>
    <t>http://www.punchng.com/news/boko-haram-kills-10-in-highway-attack/</t>
  </si>
  <si>
    <t>http://www.vanguardngr.com/2014/12/boko-haram-kills-10-abducts-two-borno-village/</t>
  </si>
  <si>
    <t>Cameroon army kills 116 Boko Haram militants, defence ministry says</t>
  </si>
  <si>
    <t>http://af.reuters.com/article/nigeriaNews/idAFL6N0U22UP20141218?feedType=RSS&amp;feedName=nigeriaNews</t>
  </si>
  <si>
    <t>http://www.digitaljournal.com/news/world/cameroon-army-kills-116-boko-haram-fighters/article/421348</t>
  </si>
  <si>
    <t>Troops Kill 75 Boko Haram Militants in Borno</t>
  </si>
  <si>
    <t>at the Yola Electricity Distribution Company - military learned of attack and lay in wait</t>
  </si>
  <si>
    <t>http://allafrica.com/stories/201412200017.html</t>
  </si>
  <si>
    <t>http://www.premiumtimesng.com/news/173593-nigerian-military-kills-large-number-boko-haram-terrorists-recovers-arms.html</t>
  </si>
  <si>
    <t>Battle of Damboa: Soldiers crush 110 insurgents</t>
  </si>
  <si>
    <t>http://nationalmirroronline.net/new/battle-of-damboa-soldiers-crush-110-insurgents/</t>
  </si>
  <si>
    <t>http://www.vanguardngr.com/2014/12/110-boko-haram-terrorists-killed-damboa/</t>
  </si>
  <si>
    <t>Boko Haram attacks Military base in Yobe</t>
  </si>
  <si>
    <t>Damagum</t>
  </si>
  <si>
    <t>http://nationalmirroronline.net/new/boko-haram-attacks-military-base-in-yobe/</t>
  </si>
  <si>
    <t>Again, 80 insurgents, 2 soldiers killed in Borno</t>
  </si>
  <si>
    <t>http://nationalmirroronline.net/new/again-80-insurgents-2-soldiers-killed-in-borno/</t>
  </si>
  <si>
    <t>http://dailypost.ng/2014/12/21/80-insurgents-two-soldiers-killed-borno-attack/</t>
  </si>
  <si>
    <t>Several Nigerians killed for refusing to join Boko Haram</t>
  </si>
  <si>
    <t>Estimated date and number of casualties - general report</t>
  </si>
  <si>
    <t>http://www.aa.com.tr/en/world/438869--several-nigerians-killed-for-refusing-to-join-boko-haram</t>
  </si>
  <si>
    <t>Female suicide bomber kills 20 in Gombe motor park</t>
  </si>
  <si>
    <t>Dukku</t>
  </si>
  <si>
    <t>2 bombs</t>
  </si>
  <si>
    <t>http://www.punchng.com/news/boko-haram-bombs-gombe/</t>
  </si>
  <si>
    <t>http://www.premiumtimesng.com/news/top-news/173657-19-killed-gombe-bomb-blast-police.html</t>
  </si>
  <si>
    <t>http://af.reuters.com/article/nigeriaNews/idAFL6N0U61W120141222?feedType=RSS&amp;feedName=nigeriaNews&amp;pageNumber=2&amp;virtualBrandChannel=0</t>
  </si>
  <si>
    <t>15 people feared killed in Bauchi market blast</t>
  </si>
  <si>
    <t>http://www.premiumtimesng.com/news/top-news/173671-updated-15-people-feared-killed-bauchi-market-blast.html</t>
  </si>
  <si>
    <t>http://dailyindependentnig.com/2014/12/bomb-blast-kill-10-injures-many-bauchi/</t>
  </si>
  <si>
    <t>Troops kill Gombe bomber, uncovers Kano bomb factory</t>
  </si>
  <si>
    <t>Bajoga</t>
  </si>
  <si>
    <t>bomber rammed car into military checkpoint but bombs failed to explode. soldiers shot the bomber as s/he was fleeing</t>
  </si>
  <si>
    <t>http://www.punchng.com/news/troops-kill-gombe-bomber-uncovers-kano-bomb-factory/</t>
  </si>
  <si>
    <t>Boko Haram kills 23 Cameroonian civilians</t>
  </si>
  <si>
    <t>Mozogo</t>
  </si>
  <si>
    <t>http://www.punchng.com/news/cameroonian-army-kills-over-100-boko-haram-militants/</t>
  </si>
  <si>
    <t>http://www.punchng.com/politics/boko-haram-invades-northern-cameroon-kills-23-persons/</t>
  </si>
  <si>
    <t>Cameroonian army kills over 100 Boko Haram militants</t>
  </si>
  <si>
    <t>Doble</t>
  </si>
  <si>
    <t>Boko Haram militants attack Cameroonian military camp</t>
  </si>
  <si>
    <t>Achigachia</t>
  </si>
  <si>
    <t>BH attacked a military camp; casualties so far unknown</t>
  </si>
  <si>
    <t>http://af.reuters.com/article/nigeriaNews/idAFL6N0UC0K220141228?feedType=RSS&amp;feedName=nigeriaNews</t>
  </si>
  <si>
    <t>http://www.naharnet.com/stories/en/160933-cameroon-bombs-boko-haram-positions-in-north-for-first-time</t>
  </si>
  <si>
    <t>Boko Haram Slaughters 30 In Cameroon Village</t>
  </si>
  <si>
    <t>Mbaljuel</t>
  </si>
  <si>
    <t>http://leadership.ng/news/398318/boko-haram-slaughters-30-cameroon-village</t>
  </si>
  <si>
    <t>Cameroon military says it killed 53 Boko Haram militants</t>
  </si>
  <si>
    <t>Soueram</t>
  </si>
  <si>
    <t>Cameroonian military kills 34 militants</t>
  </si>
  <si>
    <t>Chogori</t>
  </si>
  <si>
    <t>http://af.reuters.com/article/nigeriaNews/idAFL6N0UD0P320141229?feedType=RSS&amp;feedName=nigeriaNews&amp;pageNumber=2&amp;virtualBrandChannel=0</t>
  </si>
  <si>
    <t>http://www.premiumtimesng.com/news/top-news/173922-cameroon-kills-41-boko-haram-militants.html</t>
  </si>
  <si>
    <t>www.punchng.com/news/troops-kill-41-boko-haram-fighters-in-cameroon/</t>
  </si>
  <si>
    <t>Cameroonian military kills 7 militants, loses 1 soldier</t>
  </si>
  <si>
    <t>Waza</t>
  </si>
  <si>
    <t>Boko Haram kills 15 in northeast Nigerian town</t>
  </si>
  <si>
    <t>Kautikari</t>
  </si>
  <si>
    <t>http://af.reuters.com/article/nigeriaNews/idAFL6N0UE2JR20141230?feedType=RSS&amp;feedName=nigeriaNews</t>
  </si>
  <si>
    <t>www.premiumtimesng.com/news/headlines/174041-boko-haram-militants-kill-15-near-chibok.html</t>
  </si>
  <si>
    <t>http://edition.cnn.com/2014/12/31/world/africa/nigeria-boko-haram-attack/index.html?eref=edition</t>
  </si>
  <si>
    <t>Nine Boko Haram bombers die in explosive-laden van</t>
  </si>
  <si>
    <t>likely targeting Biu Market</t>
  </si>
  <si>
    <t>http://www.punchng.com/news/seven-boko-haram-bombers-die-in-explosive-laden-van/</t>
  </si>
  <si>
    <t>Car bomb explosion kills 6 in Yobe</t>
  </si>
  <si>
    <t>being conveyed to an unknown location</t>
  </si>
  <si>
    <t>http://www.premiumtimesng.com/news/174038-breaking-car-bomb-explosion-kills-6-in-yobe.html</t>
  </si>
  <si>
    <t>http://af.reuters.com/article/nigeriaNews/idAFL6N0UF1YQ20141231?feedType=RSS&amp;feedName=nigeriaNews</t>
  </si>
  <si>
    <t>Car bomb rocks Nigeria's Gombe, killing 2</t>
  </si>
  <si>
    <t>another failed attempt</t>
  </si>
  <si>
    <t>http://www.worldbulletin.net/world/152013/car-bomb-rocks-nigerias-gombe-killing-2</t>
  </si>
  <si>
    <t>Suspected Islamists abduct 40 people in northeast Nigeria</t>
  </si>
  <si>
    <t>took 40 boys</t>
  </si>
  <si>
    <t>http://www.aa.com.tr/en/world/444540--boko-haram-abducts-40-nigerian-youths-in-borno</t>
  </si>
  <si>
    <t>http://af.reuters.com/article/nigeriaNews/idAFL6N0UH1ZP20150102?feedType=RSS&amp;feedName=nigeriaNews</t>
  </si>
  <si>
    <t>Suicide bomber attacks Gombe church</t>
  </si>
  <si>
    <t>failed attempt - only killed self</t>
  </si>
  <si>
    <t>http://www.punchng.com/news/suicide-bomber-attacks-gombe-church/</t>
  </si>
  <si>
    <t>http://news.xinhuanet.com/english/africa/2015-01/01/c_133891779.htm</t>
  </si>
  <si>
    <t>http://www.thisdaylive.com/articles/3-more-bombers-feared-dead-in-different-attempts-on-gombe/198163/</t>
  </si>
  <si>
    <t>Boko Haram murders 15 in Cameroon, injures others</t>
  </si>
  <si>
    <t>Mora</t>
  </si>
  <si>
    <t>attacked a minibus; slashed victims' throats</t>
  </si>
  <si>
    <t>http://www.punchng.com/news/boko-haram-murders-11-in-cameroon-injures-others/</t>
  </si>
  <si>
    <t>http://news2.onlinenigeria.com/news/general/393990-boko-haram-murders-11-in-cameroon-injures-others.html</t>
  </si>
  <si>
    <t>http://af.reuters.com/article/nigeriaNews/idAFL6N0UI0CG20150103?feedType=RSS&amp;feedName=nigeriaNews</t>
  </si>
  <si>
    <t>Boko Haram attacks military base in Baga, Borno</t>
  </si>
  <si>
    <t>http://www.premiumtimesng.com/news/headlines/174260-update-civilians-soldiers-flee-boko-haram-takes-baga.html</t>
  </si>
  <si>
    <t>http://af.reuters.com/article/nigeriaNews/idAFL6N0UN3LK20150108?feedType=RSS&amp;feedName=nigeriaNews&amp;pageNumber=2&amp;virtualBrandChannel=0</t>
  </si>
  <si>
    <t>http://www.punchng.com/news/14-soldiers-killed-during-baga-invasion-military/</t>
  </si>
  <si>
    <t>Another Yobe Town Attacked By Boko Haram</t>
  </si>
  <si>
    <t>Babbangida</t>
  </si>
  <si>
    <t>Tarmuwa</t>
  </si>
  <si>
    <t>killed "scores"</t>
  </si>
  <si>
    <t>http://www.thisdaylive.com/articles/another-yobe-town-attacked-by-boko-haram/198376/</t>
  </si>
  <si>
    <t>http://www.thisdaylive.com/articles/boko-haram-captures-baga-kills-scores-in-borno-yobe/198434/</t>
  </si>
  <si>
    <t>Tarmuwa, Yobe, Nigeria</t>
  </si>
  <si>
    <t>One killed in Adamawa explosion</t>
  </si>
  <si>
    <t>Lugda</t>
  </si>
  <si>
    <t>civilian threw bag into a fire, which happened to contain a bomb--Boko Haram suspected left the bomb</t>
  </si>
  <si>
    <t>http://www.premiumtimesng.com/regional/nnorth-east/174264-one-killed-adamawa-explosion.html</t>
  </si>
  <si>
    <t>http://www.punchng.com/news/one-dies-in-adamawa-explosion/</t>
  </si>
  <si>
    <t>Boko Haram kills dozens in fresh raids in Nigerian town</t>
  </si>
  <si>
    <t>http://af.reuters.com/article/nigeriaNews/idAFL6N0UN3LK20150108?feedType=RSS&amp;feedName=nigeriaNews</t>
  </si>
  <si>
    <t>http://www.punchng.com/news/boko-haram-torches-houses-in-baga/</t>
  </si>
  <si>
    <t>http://www.amnesty.org/en/for-media/press-releases/nigeria-massacre-possibly-deadliest-boko-haram-s-history-2015-01-09-0</t>
  </si>
  <si>
    <t>Scores Feared Killed By Insurgents in Yobe, Borno</t>
  </si>
  <si>
    <t>kidnapped "several"</t>
  </si>
  <si>
    <t>http://allafrica.com/stories/201501090098.html</t>
  </si>
  <si>
    <t>Damaturu under heavy Boko Haram attack</t>
  </si>
  <si>
    <t>more accurate casualty figures still to come</t>
  </si>
  <si>
    <t>http://www.premiumtimesng.com/news/174596-update-damaturu-calm-after-heavy-boko-haram-attack.html</t>
  </si>
  <si>
    <t>http://www.worldbulletin.net/news/152631/many-feared-dead-in-boko-haram-attack-on-nigerias-damaturu</t>
  </si>
  <si>
    <t>http://news2.onlinenigeria.com/entertainment/celebrities/395123-damaturu-yobe-state-reportedly-under-heavy-bombardment-by-boko-haram.html</t>
  </si>
  <si>
    <t>20 killed as suicide bomber hits Maiduguri market</t>
  </si>
  <si>
    <t>at the poultry market by a female suicide bomber no older than 10</t>
  </si>
  <si>
    <t>http://www.premiumtimesng.com/news/headlines/174612-update-20-killed-suicide-bomber-hits-maiduguri-market.html</t>
  </si>
  <si>
    <t>http://af.reuters.com/article/nigeriaNews/idAFL6N0UP0AW20150110?feedType=RSS&amp;feedName=nigeriaNews</t>
  </si>
  <si>
    <t>http://www.punchng.com/news/suicide-bomber-kills-20-in-maiduguri-chicken-market/</t>
  </si>
  <si>
    <t>Nigerian troops repel fresh Boko Haram attack near Mubi</t>
  </si>
  <si>
    <t>"many of the attackers were killed"</t>
  </si>
  <si>
    <t>http://www.premiumtimesng.com/news/headlines/174630-nigerian-troops-repel-fresh-boko-haram-attack-near-mubi.html</t>
  </si>
  <si>
    <t>www.aa.com.tr/en/world/448223--militants-killed-in-bid-to-attack-nigerias-adamawa</t>
  </si>
  <si>
    <t>Two die in Potiskum police station blast</t>
  </si>
  <si>
    <t>http://www.punchng.com/news/two-die-in-potiskum-police-station-blast/</t>
  </si>
  <si>
    <t>http://www.irishsun.com/index.php/sid/229258133</t>
  </si>
  <si>
    <t>Again, two suicide bombers hit Yobe</t>
  </si>
  <si>
    <t>2 young girls were the suicide bombers</t>
  </si>
  <si>
    <t>http://nationalmirroronline.net/new/again-two-suicide-bombers-hit-yobe/</t>
  </si>
  <si>
    <t>http://af.reuters.com/article/nigeriaNews/idAFL6N0UQ0O520150111?feedType=RSS&amp;feedName=nigeriaNews</t>
  </si>
  <si>
    <t>http://www.punchng.com/news/death-toll-in-potiskum-suicide-attacks-hits-15/</t>
  </si>
  <si>
    <t>Boko Haram attacks Cameroonian military base</t>
  </si>
  <si>
    <t>http://www.premiumtimesng.com/foreign/174767-boko-haram-attacks-cameroonian-military-base.html</t>
  </si>
  <si>
    <t>http://af.reuters.com/article/nigeriaNews/idAFL6N0US1F620150113?feedType=RSS&amp;feedName=nigeriaNews</t>
  </si>
  <si>
    <t>http://www.punchng.com/news/troops-kill-143-boko-haram-fighters-in-cameroon/</t>
  </si>
  <si>
    <t>Boko Haram invades another Borno town, Askira</t>
  </si>
  <si>
    <t>casualty figure unknown, "some bodies"</t>
  </si>
  <si>
    <t>http://www.punchng.com/news/boko-haram-invades-another-borno-town-askira/</t>
  </si>
  <si>
    <t>Fresh explosion rocks Gombe; 3 feared dead</t>
  </si>
  <si>
    <t>female suicide bomber</t>
  </si>
  <si>
    <t>http://www.premiumtimesng.com/news/headlines/174860-fresh-explosion-rocks-gombe-3-feared-dead.html</t>
  </si>
  <si>
    <t>http://af.reuters.com/article/nigeriaNews/idAFL6N0US4HZ20150113?feedType=RSS&amp;feedName=nigeriaNews</t>
  </si>
  <si>
    <t>Nigerian troops repel Islamist militant attack on town of Biu</t>
  </si>
  <si>
    <t>15 of the militants were Chadian</t>
  </si>
  <si>
    <t>http://af.reuters.com/article/nigeriaNews/idAFL6N0UT37K20150114?feedType=RSS&amp;feedName=nigeriaNews&amp;sp=true</t>
  </si>
  <si>
    <t>http://www.vanguardngr.com/2015/01/41-suspected-insurgents-killed-military-foils-attack-borno/</t>
  </si>
  <si>
    <t>http://www.premiumtimesng.com/news/top-news/175012-nigerian-military-killed-42-insurgents-arrested-5-biu.html</t>
  </si>
  <si>
    <t>Suicide bomber kills at least 6 in northeast Nigeria's Gombe</t>
  </si>
  <si>
    <t>http://af.reuters.com/article/nigeriaNews/idAFL6N0UV45S20150116?feedType=RSS&amp;feedName=nigeriaNews</t>
  </si>
  <si>
    <t>http://www.punchng.com/news/suicide-bomber-kills-six-in-gombe/</t>
  </si>
  <si>
    <t>Suicide car bombing at Nigeria bus station kills four, wounds 35</t>
  </si>
  <si>
    <t>http://af.reuters.com/article/nigeriaNews/idAFL6N0UX0I520150118?feedType=RSS&amp;feedName=nigeriaNews</t>
  </si>
  <si>
    <t>http://www.punchng.com/news/potiskum-blast-kills-five-injures-36/</t>
  </si>
  <si>
    <t>Suspected Boko Haram fighters kidnap around 80 in Cameroon</t>
  </si>
  <si>
    <t>Tourou</t>
  </si>
  <si>
    <t>www.punchng.com/news/boko-haram-kills-three-abducts-50-in-n-cameroon/</t>
  </si>
  <si>
    <t>http://af.reuters.com/article/nigeriaNews/idAFL6N0UX0Q720150118?feedType=RSS&amp;feedName=nigeriaNews</t>
  </si>
  <si>
    <t>Soldiers repel Boko Haram attack on Gombi</t>
  </si>
  <si>
    <t>Dzangola</t>
  </si>
  <si>
    <t>http://sunnewsonline.com/new/?p=101028</t>
  </si>
  <si>
    <t>http://www.premiumtimesng.com/news/top-news/175197-soldiers-repel-boko-haram-attack-gombi.html</t>
  </si>
  <si>
    <t>Soldiers repel Boko Haram attack on Hong</t>
  </si>
  <si>
    <t>Dabua</t>
  </si>
  <si>
    <t>Boko Haram razes Borno village, kill 30</t>
  </si>
  <si>
    <t>Kambari</t>
  </si>
  <si>
    <t>http://www.punchng.com/news/boko-haram-razes-borno-village-kill-15/</t>
  </si>
  <si>
    <t>http://nationalmirroronline.net/new/village-head-29-others-feared-killed-in-borno-attack/</t>
  </si>
  <si>
    <t>http://www.premiumtimesng.com/news/headlines/175592-inside-details-of-boko-harams-3-pronged-attack-on-maiduguri-konduga-monguno.html</t>
  </si>
  <si>
    <t>Boko Haram captures Monguno</t>
  </si>
  <si>
    <t>http://af.reuters.com/article/nigeriaNews/idAFL6N0V405U20150125?feedType=RSS&amp;feedName=nigeriaNews&amp;sp=true</t>
  </si>
  <si>
    <t>Military repels Boko Haram attack on Konduga</t>
  </si>
  <si>
    <t>Boko Haram raids six Adamawa villages, abducts women</t>
  </si>
  <si>
    <t>Mbororo, Shahu, Liddle, Garta, Kamale and Ghumci</t>
  </si>
  <si>
    <t>killed "several" and kidnapped "several"</t>
  </si>
  <si>
    <t>http://www.premiumtimesng.com/news/headlines/175564-boko-haram-kills-people-captured-adamawa-territories.html</t>
  </si>
  <si>
    <t>http://www.punchng.com/news/boko-haram-raids-six-adamawa-villages-abducts-women/</t>
  </si>
  <si>
    <t>http://www.vanguardngr.com/2015/01/scores-killed-many-flee-following-renewed-series-boko-haram-raids-adamawa/</t>
  </si>
  <si>
    <t>Nigerian military fights to recapture Monguno from Boko Haram</t>
  </si>
  <si>
    <t>http://af.reuters.com/article/nigeriaNews/idAFL6N0V51G620150126?feedType=RSS&amp;feedName=nigeriaNews</t>
  </si>
  <si>
    <t>http://www.punchng.com/news/fighter-jets-pound-bharam-locations-in-monguno/</t>
  </si>
  <si>
    <t>Chadian soldiers recapture Nigerian town from Bâ€™Haram</t>
  </si>
  <si>
    <t>Malumfatori</t>
  </si>
  <si>
    <t>http://www.punchng.com/news/chadian-soldiers-recapture-nigerian-town-from-bharam/</t>
  </si>
  <si>
    <t>http://www.cameroononline.org/chad-army-retakes-nigerian-town-boko-haram/</t>
  </si>
  <si>
    <t>Military recaptures Michika town from Boko Haram, says Jonathan</t>
  </si>
  <si>
    <t>http://www.premiumtimesng.com/regional/nnorth-east/175958-military-recaptures-michika-town-boko-haram-says-jonathan.html</t>
  </si>
  <si>
    <t>http://www.punchng.com/news/military-confirms-sacking-boko-haram-from-michika/</t>
  </si>
  <si>
    <t>http://www.premiumtimesng.com/news/top-news/175987-nigerian-military-says-boko-haram-sacked-michika-displaced-residents-skeptical.html</t>
  </si>
  <si>
    <t>123 Boko Haram militants killed in Cameroon</t>
  </si>
  <si>
    <t>chadian army</t>
  </si>
  <si>
    <t>http://www.punchng.com/news/123-boko-haram-militants-killed-in-cameroon/</t>
  </si>
  <si>
    <t>http://af.reuters.com/article/nigeriaNews/idAFL6N0VA0SZ20150131?feedType=RSS&amp;feedName=nigeriaNews</t>
  </si>
  <si>
    <t>http://nationalmirroronline.net/new/troops-kill-123-boko-haram-terrorists/</t>
  </si>
  <si>
    <t>Boko Haram insurgents attack northeast Nigeria's capital city</t>
  </si>
  <si>
    <t>http://af.reuters.com/article/nigeriaNews/idAFL6N0VB0AZ20150201?feedType=RSS&amp;feedName=nigeriaNews&amp;pageNumber=2&amp;virtualBrandChannel=0</t>
  </si>
  <si>
    <t>http://www.premiumtimesng.com/news/top-news/176086-calm-returns-maiduguri-soldiers-civilian-jtf-foil-boko-haram-attack.html</t>
  </si>
  <si>
    <t>http://www.punchng.com/news/troops-repel-fresh-bharam-attack-on-maiduguri-82-killed/</t>
  </si>
  <si>
    <t>Suicide bomber kills 10 people in northeast Nigeria's Potiskum</t>
  </si>
  <si>
    <t>http://af.reuters.com/article/nigeriaNews/idAFL6N0VB0EU20150201?feedType=RSS&amp;feedName=nigeriaNews</t>
  </si>
  <si>
    <t>http://www.punchng.com/news/six-killed-in-potiskum-suicide-bomb-attack/</t>
  </si>
  <si>
    <t>Twin explosions kill five in Gombe</t>
  </si>
  <si>
    <t>http://www.punchng.com/news/twin-explosions-kill-five-in-gombe/</t>
  </si>
  <si>
    <t>http://www.iran-daily.com/News/110737.html</t>
  </si>
  <si>
    <t>http://nationalmirroronline.net/new/twin-explosions-rock-gombe-hours-before-jonathans-visit/</t>
  </si>
  <si>
    <t>Car bomb explodes in Nigeria's Gombe after Jonathan rally</t>
  </si>
  <si>
    <t>http://af.reuters.com/article/nigeriaNews/idAFL6N0VC3BQ20150202?feedType=RSS&amp;feedName=nigeriaNews</t>
  </si>
  <si>
    <t>http://www.premiumtimesng.com/news/top-news/176150-bomb-explodes-gombe-jonathan-campaigned-police-say-president-not-target.html</t>
  </si>
  <si>
    <t>http://sunnewsonline.com/new/?p=102894</t>
  </si>
  <si>
    <t>Chadian soldiers retake border town from Boko Haram</t>
  </si>
  <si>
    <t>http://af.reuters.com/article/nigeriaNews/idAFL6N0VE2MX20150204?feedType=RSS&amp;feedName=nigeriaNews</t>
  </si>
  <si>
    <t>www.punchng.com/news/chadian-soldiers-retake-border-town-from-boko-haram/</t>
  </si>
  <si>
    <t>http://af.reuters.com/article/nigeriaNews/idAFL6N0VD37X20150203?feedType=RSS&amp;feedName=nigeriaNews&amp;pageNumber=2&amp;virtualBrandChannel=0</t>
  </si>
  <si>
    <t>Cameroon kills 300 militants in Fokotol</t>
  </si>
  <si>
    <t>http://af.reuters.com/article/nigeriaNews/idAFL6N0VE5FW20150204?feedType=RSS&amp;feedName=nigeriaNews</t>
  </si>
  <si>
    <t>http://www.globaltimes.cn/content/906073.shtml</t>
  </si>
  <si>
    <t>http://www.vanguardngr.com/2015/02/boko-haram-rampage-massacres-civilians/</t>
  </si>
  <si>
    <t>Boko Haram invades northern Cameroon, kills 90 civilians</t>
  </si>
  <si>
    <t>http://www.punchng.com/news/boko-haram-invades-northern-cameroon-kills-90-civilians/</t>
  </si>
  <si>
    <t>http://www.startribune.com/world/290891261.html</t>
  </si>
  <si>
    <t>http://sunnewsonline.com/new/?p=103423</t>
  </si>
  <si>
    <t>Niger forces kill 109 Boko Haram militants in battle</t>
  </si>
  <si>
    <t>Bosso</t>
  </si>
  <si>
    <t>Diffa</t>
  </si>
  <si>
    <t>Nigerien state actor</t>
  </si>
  <si>
    <t>http://af.reuters.com/article/nigeriaNews/idAFL6N0VG33X20150206?feedType=RSS&amp;feedName=nigeriaNews</t>
  </si>
  <si>
    <t>http://www.punchng.com/news/109-boko-haram-fighters-killed-in-niger/</t>
  </si>
  <si>
    <t>Bosso, Diffa, Nigeria</t>
  </si>
  <si>
    <t>Niger army repels fresh Boko Haram attack on border town</t>
  </si>
  <si>
    <t>"several killed"; Niger army</t>
  </si>
  <si>
    <t>http://af.reuters.com/article/nigeriaNews/idAFL5N0VI09H20150208?feedType=RSS&amp;feedName=nigeriaNews&amp;pageNumber=2&amp;virtualBrandChannel=0</t>
  </si>
  <si>
    <t>http://tvnz.co.nz/world-news/explosions-rock-niger-boko-haram-attacks-its-neighbours-6230801?ref=rss</t>
  </si>
  <si>
    <t>http://www.punchng.com/news/bharam-attacks-niger-kills-one-injures-20/</t>
  </si>
  <si>
    <t>Diffa, Diffa, Nigeria</t>
  </si>
  <si>
    <t>Scores of Boko Haram terrorists killed in Borno</t>
  </si>
  <si>
    <t>Kalla</t>
  </si>
  <si>
    <t>http://nationalmirroronline.net/new/scores-of-boko-haram-terrorists-killed-in-borno/</t>
  </si>
  <si>
    <t>Boko Haram militants ambush prison, detonate car bomb in Niger</t>
  </si>
  <si>
    <t>Nigerien state actors</t>
  </si>
  <si>
    <t>http://af.reuters.com/article/nigeriaNews/idAFL5N0VJ22J20150209?feedType=RSS&amp;feedName=nigeriaNews&amp;sp=true</t>
  </si>
  <si>
    <t>http://www.premiumtimesng.com/news/headlines/176523-boko-haram-attacks-niger-country-moves-send-troops-nigeria.html</t>
  </si>
  <si>
    <t>Boko Haram abducts 30 in Cameroon</t>
  </si>
  <si>
    <t>Kerawa</t>
  </si>
  <si>
    <t>http://www.punchng.com/news/boko-haram-abducts-30-in-cameroon/</t>
  </si>
  <si>
    <t>http://www.punchng.com/news/boko-haram-abducts-eight-cameroon-girls-kills-seven/</t>
  </si>
  <si>
    <t>http://af.reuters.com/article/nigeriaNews/idAFL5N0VJ41620150209?feedType=RSS&amp;feedName=nigeriaNews</t>
  </si>
  <si>
    <t>Boko Haram tackle Chadian troops in Gamburu</t>
  </si>
  <si>
    <t>Gamburu</t>
  </si>
  <si>
    <t>http://www.punchng.com/news/boko-haram-tackle-chadian-troops-in-gamburu/</t>
  </si>
  <si>
    <t>http://af.reuters.com/article/nigeriaNews/idAFL5N0VL29220150211?feedType=RSS&amp;feedName=nigeriaNews&amp;sp=true</t>
  </si>
  <si>
    <t>Two female suicide bombers strike in Niger town Diffa</t>
  </si>
  <si>
    <t>http://af.reuters.com/article/nigeriaNews/idAFL5N0VL4D820150211?feedType=RSS&amp;feedName=nigeriaNews</t>
  </si>
  <si>
    <t>Suspected suicide bombers kills at least 11 in Nigeria's Borno state</t>
  </si>
  <si>
    <t>http://af.reuters.com/article/nigeriaNews/idAFL5N0VM5UI20150212?feedType=RSS&amp;feedName=nigeriaNews</t>
  </si>
  <si>
    <t>http://www.punchng.com/news/borno-market-bombers-were-teenage-girls-dep-gov/</t>
  </si>
  <si>
    <t>http://www.gulf-times.com/Africa/243/details/426880/21-dead-in-two-Boko-Haram-attacks-in-NE-Nigeria</t>
  </si>
  <si>
    <t>Boko Haram attacks village in Chad as revolt spreads</t>
  </si>
  <si>
    <t>Ngouboua</t>
  </si>
  <si>
    <t>Lac</t>
  </si>
  <si>
    <t>http://af.reuters.com/article/nigeriaNews/idAFL5N0VN1R920150213?feedType=RSS&amp;feedName=nigeriaNews&amp;sp=true</t>
  </si>
  <si>
    <t>http://www.punchng.com/news/boko-haram-militants-launch-deadly-first-attack-in-chad/</t>
  </si>
  <si>
    <t>Kaya, Lac, Nigeria</t>
  </si>
  <si>
    <t>Boko Haram separate attacks kill 21 in northeast Nigeria</t>
  </si>
  <si>
    <t>Akida and Mbuta</t>
  </si>
  <si>
    <t>http://www.presstv.ir/Detail/2015/02/13/397434/Boko-Haram-kills-21-in-NE-Nigeria</t>
  </si>
  <si>
    <t>Military jets bombard Boko Haram militants in Gombe</t>
  </si>
  <si>
    <t>Yamaltu/Deba</t>
  </si>
  <si>
    <t>http://www.premiumtimesng.com/news/top-news/176832-update-military-jets-bombard-boko-haram-militants-gombe.html</t>
  </si>
  <si>
    <t>http://www.punchng.com/news/troops-storm-monguno-boko-haram-attacks-gombe-barracks/</t>
  </si>
  <si>
    <t>http://nationalmirroronline.net/new/curfew-imposed-on-gombe-as-army-repels-bharam/</t>
  </si>
  <si>
    <t>Yamaltu/Deba, Gombe, Nigeria</t>
  </si>
  <si>
    <t>Kano Police repel gunmen attack, two killed, two arrested</t>
  </si>
  <si>
    <t>Kibiya</t>
  </si>
  <si>
    <t>http://www.punchng.com/news/kano-police-repel-gunmen-attack-two-killed-two-arrested/</t>
  </si>
  <si>
    <t>http://www.premiumtimesng.com/regional/nwest/176901-villagers-police-kill-boko-haram-suspects-kano.html</t>
  </si>
  <si>
    <t>Kibiya, Kano, Nigeria</t>
  </si>
  <si>
    <t>Female suicide bomber kills 13 in Nigerian bus station</t>
  </si>
  <si>
    <t>http://af.reuters.com/article/nigeriaNews/idAFL5N0VP0GW20150215?feedType=RSS&amp;feedName=nigeriaNews</t>
  </si>
  <si>
    <t>http://reliefweb.int/report/nigeria/death-toll-rises-13-ne-nigeria-attack-police</t>
  </si>
  <si>
    <t>http://www.punchng.com/news/female-suicide-bomber-kills-10-in-yobe/</t>
  </si>
  <si>
    <t>Cameroon army kills 86 Boko Haram militants</t>
  </si>
  <si>
    <t>http://af.reuters.com/article/nigeriaNews/idAFL5N0VQ2FC20150216?feedType=RSS&amp;feedName=nigeriaNews</t>
  </si>
  <si>
    <t>http://www.punchng.com/news/cameroon-army-kills-86-boko-haram-militants/</t>
  </si>
  <si>
    <t>http://www.radioaustralia.net.au/international/2015-02-17/boko-haram-militants-clash-with-cameroon-army-86-militants-five-soldiers-killed/1416005</t>
  </si>
  <si>
    <t>Nigerian Military retakes Monguno, other communities from Boko Haram</t>
  </si>
  <si>
    <t>http://www.premiumtimesng.com/news/top-news/177064-nigerian-military-kills-over-300-terrorists-captures-many-others.html</t>
  </si>
  <si>
    <t>http://www.punchng.com/news/military-retakes-monguno-others-from-boko-haram/</t>
  </si>
  <si>
    <t>http://af.reuters.com/article/nigeriaNews/idAFL5N0VS2IK20150218?feedType=RSS&amp;feedName=nigeriaNews</t>
  </si>
  <si>
    <t>37 killed, 23 injured in Biu multiple explosions</t>
  </si>
  <si>
    <t>http://www.premiumtimesng.com/news/top-news/177027-update-37-killed-23-injured-in-biu-multiple-explosions.html</t>
  </si>
  <si>
    <t>http://uk.reuters.com/article/2015/02/17/uk-nigeria-violence-blast-idUKKBN0LL17X20150217?feedType=RSS&amp;feedName=worldNews&amp;utm_source=feedburner&amp;utm_medium=feed&amp;utm_campaign=Feed:+Reuters/UKWorldNews+%28News+/+UK+/+World+News%29</t>
  </si>
  <si>
    <t>Suicide bomber kills three in Yobe restaurant</t>
  </si>
  <si>
    <t>http://www.punchng.com/news/suicide-bomber-kills-three-in-yobe-restaurant/</t>
  </si>
  <si>
    <t>Boko Haram razes Borno emirâ€™s palace, kills residents</t>
  </si>
  <si>
    <t>http://www.punchng.com/news/boko-haram-razes-borno-emirs-palace-kills-residents/</t>
  </si>
  <si>
    <t>http://allafrica.com/stories/201502180500.html</t>
  </si>
  <si>
    <t>http://www.peoplesdailyng.com/boko-haram-razes-borno-emirs-palace-kills-residents-2/</t>
  </si>
  <si>
    <t>Boko Haram kills 7 in Cameroon, loses 9</t>
  </si>
  <si>
    <t>Gaboua</t>
  </si>
  <si>
    <t>http://www.punchng.com/news/air-strike-on-niger-village-kills-36/</t>
  </si>
  <si>
    <t>Niger says troops kill suspected Boko Haram suicide bomber</t>
  </si>
  <si>
    <t>Nigerien soldiers</t>
  </si>
  <si>
    <t>http://af.reuters.com/article/nigeriaNews/idAFL5N0VR4VI20150217?feedType=RSS&amp;feedName=nigeriaNews</t>
  </si>
  <si>
    <t>Boko Haram kills 30 in Adamawa village</t>
  </si>
  <si>
    <t>Gaya</t>
  </si>
  <si>
    <t>http://www.punchng.com/news/boko-haram-kills-30-in-adamawa-village/</t>
  </si>
  <si>
    <t>http://www.premiumtimesng.com/news/top-news/177233-boko-haram-attacks-adamawa-villages-kills-over-40.html</t>
  </si>
  <si>
    <t>Boko Haram kill 21 in Nigeria near missing girls' village</t>
  </si>
  <si>
    <t>http://af.reuters.com/article/nigeriaNews/idAFL5N0VU3EQ20150220?feedType=RSS&amp;feedName=nigeriaNews&amp;pageNumber=2&amp;virtualBrandChannel=0</t>
  </si>
  <si>
    <t>http://www.punchng.com/news/boko-haram-kills-21-in-borno/</t>
  </si>
  <si>
    <t>Boko Haram attacks Adamawa villages, kills 10 more</t>
  </si>
  <si>
    <t>Zang</t>
  </si>
  <si>
    <t>Boko Haram kills 30 near Chibok</t>
  </si>
  <si>
    <t>Thlaimakalama and Gatamarwa</t>
  </si>
  <si>
    <t>http://www.punchng.com/news/boko-haram-kills-30-near-chibok/</t>
  </si>
  <si>
    <t>Boko Haram attack island on Niger side of Lake Chad</t>
  </si>
  <si>
    <t>Nigerien military</t>
  </si>
  <si>
    <t>http://af.reuters.com/article/nigeriaNews/idAFL5N0VV05J20150221?feedType=RSS&amp;feedName=nigeriaNews</t>
  </si>
  <si>
    <t>http://www.focus-fen.net/news/2015/02/21/363956/boko-haram-attack-in-niger-village-leaves-at-least-21-dead-army.html</t>
  </si>
  <si>
    <t>http://af.reuters.com/article/nigeriaNews/idAFL5N0VV0IJ20150221?feedType=RSS&amp;feedName=nigeriaNews</t>
  </si>
  <si>
    <t>Nigerian forces retake border town of Baga from Boko Haram</t>
  </si>
  <si>
    <t>killed "scores" of insurgents</t>
  </si>
  <si>
    <t>http://af.reuters.com/article/nigeriaNews/idAFL5N0VV0HU20150221?feedType=RSS&amp;feedName=nigeriaNews</t>
  </si>
  <si>
    <t>http://nationalmirroronline.net/new/troops-reclaim-baga-from-boko-haram/</t>
  </si>
  <si>
    <t>Female Suicide Bomber Kills 8, Injures 42</t>
  </si>
  <si>
    <t>http://af.reuters.com/article/nigeriaNews/idAFL5N0VW0JZ20150222?feedType=RSS&amp;feedName=nigeriaNews</t>
  </si>
  <si>
    <t>http://www.punchng.com/news/suicide-bomber-kills-five-in-yobe-phone-market/</t>
  </si>
  <si>
    <t>http://leadership.ng/news/413430/female-suicide-bomber-kills-8-injures-42</t>
  </si>
  <si>
    <t>16 killed in Nigeria bus station blast</t>
  </si>
  <si>
    <t>rushed onto a bus before detonating</t>
  </si>
  <si>
    <t>http://af.reuters.com/article/nigeriaNews/idAFL5N0VY2NW20150224?feedType=RSS&amp;feedName=nigeriaNews</t>
  </si>
  <si>
    <t>http://nationalmirroronline.net/new/13-killed-in-potiskum-bomb-blast/</t>
  </si>
  <si>
    <t>Boko Haram mine kills two soldiers in southeast Niger</t>
  </si>
  <si>
    <t>http://af.reuters.com/article/nigeriaNews/idAFL5N0VY3G220150224?feedType=RSS&amp;feedName=nigeriaNews</t>
  </si>
  <si>
    <t>Chadian soldiers kill 207 Boko Haram fighters in Nigeria</t>
  </si>
  <si>
    <t>Gambaru</t>
  </si>
  <si>
    <t>Chadian soldiers</t>
  </si>
  <si>
    <t>http://af.reuters.com/article/nigeriaNews/idAFL5N0VY5M620150224?feedType=RSS&amp;feedName=nigeriaNews</t>
  </si>
  <si>
    <t>http://www.punchng.com/news/chadian-troops-kill-hundreds-of-boko-haram-fighters/</t>
  </si>
  <si>
    <t>Bombs explode at bus station, near university in central Nigeria's Jos</t>
  </si>
  <si>
    <t>http://www.punchng.com/news/death-toll-in-jos-bomb-attack-hits-18/</t>
  </si>
  <si>
    <t>http://www.premiumtimesng.com/news/top-news/177601-multiple-explosions-rock-jos-motor-park-many-feared-dead.html</t>
  </si>
  <si>
    <t>http://www.premiumtimesng.com/news/top-news/177631-police-confirm-13-dead-14-injured-in-jos-explosion.html</t>
  </si>
  <si>
    <t>Another suicide bombing kills many in Biu</t>
  </si>
  <si>
    <t>suicide bomber didn't die immediately; shot dead by civilian jtf</t>
  </si>
  <si>
    <t>http://www.premiumtimesng.com/news/top-news/177581-another-suicide-bombing-kills-many-in-biu.html</t>
  </si>
  <si>
    <t>http://www.punchng.com/news/10-die-in-fresh-suicide-bombing-in-biu/</t>
  </si>
  <si>
    <t>Troops recover more towns in Yobe</t>
  </si>
  <si>
    <t>http://www.punchng.com/news/troops-recover-eight-more-towns-in-yobe-adamawa/</t>
  </si>
  <si>
    <t>http://dailyindependentnig.com/2015/02/troops-recapture-towns-bharam/</t>
  </si>
  <si>
    <t>Troops recover more towns in Adamawa</t>
  </si>
  <si>
    <t>http://nationalmirroronline.net/new/troops-kill-scores-of-insurgents-in-borno/</t>
  </si>
  <si>
    <t>Boko HaramÂ kills many in Bornoâ€™s Mainok village market</t>
  </si>
  <si>
    <t>http://www.premiumtimesng.com/regional/nnorth-east/177672-boko-haram-kills-many-in-bornos-mainok-village-market.html</t>
  </si>
  <si>
    <t>http://www.punchng.com/news/boko-haram-kills-15/</t>
  </si>
  <si>
    <t>Female Bomber Kills Accomplice, Two Others In Borno</t>
  </si>
  <si>
    <t>http://www.premiumtimesng.com/news/top-news/177707-female-suicide-bombers-killed-by-own-explosives-in-borno.html</t>
  </si>
  <si>
    <t>http://www.channelstv.com/2015/03/01/female-bomber-kills-accomplice-others-in-ngamdu-borno/</t>
  </si>
  <si>
    <t>http://english.ahram.org.eg/NewsContent/2/9/124166/World/International/Suicide-bomber-kills-three-in-northeast-Nigeria-Wi.aspx</t>
  </si>
  <si>
    <t>Nigerian troops gun down 73 Boko Haram terrorists in fresh attack on Konduga</t>
  </si>
  <si>
    <t>http://www.premiumtimesng.com/news/headlines/177813-nigerian-troops-gun-down-73-boko-haram-terrorists-in-fresh-attack-on-konduga.html</t>
  </si>
  <si>
    <t>http://leadership.ng/news/414909/73-insurgents-killed-in-failed-boko-haram-konduga-attack</t>
  </si>
  <si>
    <t>http://allafrica.com/stories/201503031104.html</t>
  </si>
  <si>
    <t>Boko Haram beheads two in new video</t>
  </si>
  <si>
    <t>video - exact date and location unknown</t>
  </si>
  <si>
    <t>http://www.punchng.com/news/boko-haram-beheads-two-men-in-new-video/</t>
  </si>
  <si>
    <t>Hundreds Killed as Chad Forces Seize Boko Haram Nigerian Town</t>
  </si>
  <si>
    <t>Chadian troops killed "many" BH (real number unknown)</t>
  </si>
  <si>
    <t>http://af.reuters.com/article/nigeriaNews/idAFL5N0W45B920150302?feedType=RSS&amp;feedName=nigeriaNews</t>
  </si>
  <si>
    <t>http://www.usnews.com/news/world/articles/2015/03/03/hundreds-killed-as-chad-forces-seize-northeast-nigerian-town</t>
  </si>
  <si>
    <t>Boko Haram remote-control bomb kills two Niger soldiers</t>
  </si>
  <si>
    <t>Nigerien soldiers; bombers caught and killed</t>
  </si>
  <si>
    <t>http://af.reuters.com/article/nigeriaNews/idAFL5N0W64CS20150304?feedType=RSS&amp;feedName=nigeriaNews</t>
  </si>
  <si>
    <t>Bâ€™Haram kills 20 children, 74 others</t>
  </si>
  <si>
    <t>http://nationalmirroronline.net/new/bharam-kills-20-children-74-others/</t>
  </si>
  <si>
    <t>http://af.reuters.com/article/nigeriaNews/idAFL5N0W74VS20150305?feedType=RSS&amp;feedName=nigeriaNews</t>
  </si>
  <si>
    <t>http://www.punchng.com/news/bharam-kills-68-in-borno/</t>
  </si>
  <si>
    <t>Boko Haram attacks Borno town, kills nine</t>
  </si>
  <si>
    <t>http://www.punchng.com/news/boko-haram-attacks-borno-town-kills-nine/</t>
  </si>
  <si>
    <t>58 killed, 139 injured in Borno multiple blasts</t>
  </si>
  <si>
    <t>http://www.punchng.com/news/58-killed-139-injured-in-borno-multiple-blasts-police/</t>
  </si>
  <si>
    <t>http://af.reuters.com/article/nigeriaNews/idAFL5N0W90BD20150307?feedType=RSS&amp;feedName=nigeriaNews</t>
  </si>
  <si>
    <t>www.punchng.com/news/fresh-explosion-rocks-borno-market-kills-five/</t>
  </si>
  <si>
    <t>Fresh explosion rocks Borno market, kills five</t>
  </si>
  <si>
    <t>Benisheikh</t>
  </si>
  <si>
    <t>Bomber dies  in Borno</t>
  </si>
  <si>
    <t>accidentally detonated early</t>
  </si>
  <si>
    <t>http://www.punchng.com/news/bomber-dies-in-borno/</t>
  </si>
  <si>
    <t>Chad, Niger soldiers killed as Boko Haram loses Nigerian towns</t>
  </si>
  <si>
    <t>Malam Fatouri</t>
  </si>
  <si>
    <t>10 Chadian soldiers and 5 Nigerien soldiers; also in Damasak, Mobbar LGA, Borno</t>
  </si>
  <si>
    <t>http://af.reuters.com/article/nigeriaNews/idAFL5N0WB2FI20150309?feedType=RSS&amp;feedName=nigeriaNews&amp;sp=true</t>
  </si>
  <si>
    <t>http://www.punchng.com/news/chad-niger-troops-retake-towns-from-boko-haram/</t>
  </si>
  <si>
    <t>Boko Haram attacks Adamawa community</t>
  </si>
  <si>
    <t>"several/many were killed"</t>
  </si>
  <si>
    <t>http://www.punchng.com/news/troops-foil-boko-haram-attack-on-adamawa-lg/</t>
  </si>
  <si>
    <t>http://www.premiumtimesng.com/news/top-news/178223-nigerian-troops-repel-fresh-boko-haram-attack-in-adamawa.html</t>
  </si>
  <si>
    <t>Borno village under fresh Boko Haram attack</t>
  </si>
  <si>
    <t>http://www.premiumtimesng.com/news/top-news/178236-borno-village-under-fresh-boko-haram-attack.html</t>
  </si>
  <si>
    <t>http://www.punchng.com/news/boko-haram-kills-42-in-fresh-borno-attacks/</t>
  </si>
  <si>
    <t>http://www.thisdaylive.com/articles/8-killed-in-boko-haram-ambush/203757/</t>
  </si>
  <si>
    <t>Suspected suicide bomber kills 34 in Nigeria's Maiduguri</t>
  </si>
  <si>
    <t>http://af.reuters.com/article/nigeriaNews/idAFL5N0WC41E20150310?feedType=RSS&amp;feedName=nigeriaNews</t>
  </si>
  <si>
    <t>http://www.premiumtimesng.com/news/top-news/178251-breaking-another-explosion-rocks-maiduguri-market.html</t>
  </si>
  <si>
    <t>Battle for Bama rages</t>
  </si>
  <si>
    <t>http://www.punchng.com/news/battle-for-bama-rages/</t>
  </si>
  <si>
    <t>Soldiers clear Boko Haram from Bauchi forest</t>
  </si>
  <si>
    <t>â€œQuite a number of terrorists were killed"</t>
  </si>
  <si>
    <t>http://nationalmirroronline.net/new/soldiers-clear-boko-haram-out-of-bauchi-forest/</t>
  </si>
  <si>
    <t>http://www.premiumtimesng.com/news/top-news/178321-nigerian-troops-dislodge-boko-haram-terrorists-from-bauchi-forest.html</t>
  </si>
  <si>
    <t>Four die as soldiers discover bomb factory in Yobe</t>
  </si>
  <si>
    <t>Buni-Yadi</t>
  </si>
  <si>
    <t>http://www.punchng.com/news/four-die-as-soldiers-discover-bomb-factory-in-yobe/</t>
  </si>
  <si>
    <t>Nigerian troops battle Boko Haram in Damasak</t>
  </si>
  <si>
    <t>Killed previously -- bodies found upon liberation of Damasak</t>
  </si>
  <si>
    <t>http://www.premiumtimesng.com/news/top-news/178525-nigerian-troops-battle-boko-haram-in-damasak.html</t>
  </si>
  <si>
    <t>http://af.reuters.com/article/nigeriaNews/idAFL6N0WM3W220150320?feedType=RSS&amp;feedName=nigeriaNews&amp;sp=true</t>
  </si>
  <si>
    <t>Boko Haram militants attack village in Chad, killing one</t>
  </si>
  <si>
    <t>http://af.reuters.com/article/nigeriaNews/idAFL6N0WH10V20150315?feedType=RSS&amp;feedName=nigeriaNews</t>
  </si>
  <si>
    <t>http://www.punchng.com/news/boko-haram-kill-one-in-chad-village/</t>
  </si>
  <si>
    <t>, Lac, Nigeria</t>
  </si>
  <si>
    <t>Troops rout insurgents, recapture Bama</t>
  </si>
  <si>
    <t>http://www.punchng.com/news/troops-recapture-bama-dhq/</t>
  </si>
  <si>
    <t>http://www.premiumtimesng.com/news/headlines/178585-nigerian-troops-dislodge-boko-haram-retake-bama-after-days-of-fighting.html</t>
  </si>
  <si>
    <t>http://af.reuters.com/article/nigeriaNews/idAFL6N0WI4GN20150316?feedType=RSS&amp;feedName=nigeriaNews&amp;pageNumber=2&amp;virtualBrandChannel=0</t>
  </si>
  <si>
    <t>Boko Haram kills one in north Cameroon attack</t>
  </si>
  <si>
    <t>Golfo</t>
  </si>
  <si>
    <t>http://af.reuters.com/article/nigeriaNews/idAFL6N0WJ4R920150317?feedType=RSS&amp;feedName=nigeriaNews</t>
  </si>
  <si>
    <t>Boko Haram recaptures Gamboru, kills 20 in raid</t>
  </si>
  <si>
    <t>http://www.punchng.com/news/boko-haram-recaptures-gamboru-kills-20-in-raid/</t>
  </si>
  <si>
    <t>http://af.reuters.com/article/nigeriaNews/idAFL6N0WL40R20150319?feedType=RSS&amp;feedName=nigeriaNews</t>
  </si>
  <si>
    <t>Nigerian troops foil fresh Boko Haram attack on Bama</t>
  </si>
  <si>
    <t>http://www.premiumtimesng.com/news/top-news/178899-nigerian-troops-foils-fresh-boko-haram-attack-on-bama.html</t>
  </si>
  <si>
    <t>http://www.punchng.com/news/soldiers-foil-boko-harams-attempt-to-recapture-bama/</t>
  </si>
  <si>
    <t>Two female bombers kill selves in Borno</t>
  </si>
  <si>
    <t>Auno</t>
  </si>
  <si>
    <t>http://sunnewsonline.com/new/?p=110503</t>
  </si>
  <si>
    <t>Boko Haram kidnapped hundreds in northern Nigeria town</t>
  </si>
  <si>
    <t>http://af.reuters.com/article/nigeriaNews/idAFL6N0WQ43220150324?feedType=RSS&amp;feedName=nigeriaNews</t>
  </si>
  <si>
    <t>http://www.punchng.com/news/bharam-kidnaps-400-women-in-damask/</t>
  </si>
  <si>
    <t>Two killed as Edo APC, SDP supporters clash</t>
  </si>
  <si>
    <t>Etsako East</t>
  </si>
  <si>
    <t>Edo</t>
  </si>
  <si>
    <t>Election-related Actor</t>
  </si>
  <si>
    <t>http://www.punchng.com/news/two-killed-as-edo-apc-sdp-supporters-clash/</t>
  </si>
  <si>
    <t>Etsako East, Edo, Nigeria</t>
  </si>
  <si>
    <t>Two killed in suspected Boko Haram attack on polling stations in NE Nigeria</t>
  </si>
  <si>
    <t>Birin Bolawa and Birin Fulani</t>
  </si>
  <si>
    <t>Nafada</t>
  </si>
  <si>
    <t>http://english.ahram.org.eg/NewsContent/2/9/126316/World/International/Two-killed-in-suspected-Boko-Haram-attack-on-polli.aspx</t>
  </si>
  <si>
    <t>http://www.naijahidi.org/reports/view/1310</t>
  </si>
  <si>
    <t>Nafada, Gombe, Nigeria</t>
  </si>
  <si>
    <t>Boko Haram gunmen kill 3 voters in Yobe</t>
  </si>
  <si>
    <t>http://af.reuters.com/article/nigeriaNews/idAFL6N0WU0H620150328?feedType=RSS&amp;feedName=nigeriaNews</t>
  </si>
  <si>
    <t>Boko Haram gunmen kill 3 voters in Gombe</t>
  </si>
  <si>
    <t>Woru</t>
  </si>
  <si>
    <t>Boko Haram kills 4 in Gombe</t>
  </si>
  <si>
    <t>Shole</t>
  </si>
  <si>
    <t>http://www.peoplesdailyng.com/bloody-election-boko-haram-kills-4-in-gombe/</t>
  </si>
  <si>
    <t>http://www.premiumtimesng.com/news/top-news/179637-breaking-voting-stalled-in-gombe.html</t>
  </si>
  <si>
    <t>Boko Haram Attacks Dukku, Kills 8</t>
  </si>
  <si>
    <t>http://www.nigeriatell.com/news/boko-haram-attacks-dukku-lga-in-borno-kills-many#.VRba52TF9Ew</t>
  </si>
  <si>
    <t>http://af.reuters.com/article/nigeriaNews/idAFL6N0WU05B20150328?feedType=RSS&amp;feedName=nigeriaNews&amp;sp=true</t>
  </si>
  <si>
    <t>Dukku, Gombe, Nigeria</t>
  </si>
  <si>
    <t>Boko Haram militants kill 25 in northeast Nigerian village</t>
  </si>
  <si>
    <t>http://af.reuters.com/article/nigeriaNews/idAFL6N0WU0O720150328?feedType=RSS&amp;feedName=nigeriaNews</t>
  </si>
  <si>
    <t>http://www.premiumtimesng.com/news/top-news/179833-boko-haram-militants-kill-25-in-borno.html</t>
  </si>
  <si>
    <t>Bauchi: Gunmen storm polling unit, set materials ablaze</t>
  </si>
  <si>
    <t>http://www.premiumtimesng.com/news/top-news/179918-bauchi-gunmen-storm-polling-unit-set-materials-ablaze.html</t>
  </si>
  <si>
    <t>Gunmen attack collation centre, police station, INEC office</t>
  </si>
  <si>
    <t>Alkaleri</t>
  </si>
  <si>
    <t>http://www.premiumtimesng.com/news/top-news/179928-breaking-gunmen-attack-collation-centre-police-station-inec-office.html</t>
  </si>
  <si>
    <t>http://www.punchng.com/news/community-leader-clubbed-to-death-in-benin/</t>
  </si>
  <si>
    <t>Alkaleri, Bauchi, Nigeria</t>
  </si>
  <si>
    <t>Niger, Chad forces attack Boko Haram</t>
  </si>
  <si>
    <t>Alabam</t>
  </si>
  <si>
    <t>2 soldiers were Chadian</t>
  </si>
  <si>
    <t>http://af.reuters.com/article/nigeriaNews/idAFL6N0WW4SV20150330?feedType=RSS&amp;feedName=nigeriaNews&amp;pageNumber=2&amp;virtualBrandChannel=0&amp;sp=true</t>
  </si>
  <si>
    <t>Soldiers Kill 3, Arrest One Insurgents In Gombe</t>
  </si>
  <si>
    <t>http://leadership.ng/news/421899/soldiers-kill-3-arrest-one-insurgents-in-gombe</t>
  </si>
  <si>
    <t>Chad says hundreds of Boko Haram militants, 9 soldiers killed in clash</t>
  </si>
  <si>
    <t>Chadian soldiers; "hundreds" of BH killed</t>
  </si>
  <si>
    <t>http://af.reuters.com/article/nigeriaNews/idAFL6N0WY4SB20150401?feedType=RSS&amp;feedName=nigeriaNews</t>
  </si>
  <si>
    <t>Suicide bomber kills 20 in Gombe motor park</t>
  </si>
  <si>
    <t>http://www.premiumtimesng.com/news/top-news/180525-bomb-attack-at-gombe-motor-park-kills-7.html</t>
  </si>
  <si>
    <t>http://www.punchng.com/news/suicide-bomber-kills-20-in-gombe-motor-park/</t>
  </si>
  <si>
    <t>http://news.yahoo.com/explosion-near-bus-station-gombe-nigeria-kills-5-230751195.html</t>
  </si>
  <si>
    <t>Fleeing Boko Haram kill seven in attack on village in Chad</t>
  </si>
  <si>
    <t>http://af.reuters.com/article/nigeriaNews/idAFL6N0X01JK20150403?feedType=RSS&amp;feedName=nigeriaNews</t>
  </si>
  <si>
    <t>http://www.ibtimes.com/fleeing-boko-haram-fighters-kill-7-chad-attack-kayamla-borno-nigeria-1869796</t>
  </si>
  <si>
    <t>Boko Haram attacks Kayamla, Borno</t>
  </si>
  <si>
    <t>Kayamla</t>
  </si>
  <si>
    <t>http://www.premiumtimesng.com/news/headlines/180575-happening-now-boko-haram-attacks-kayamla-borno.html</t>
  </si>
  <si>
    <t>http://www.punchng.com/news/boko-haram-kills-five-in-borno-village/</t>
  </si>
  <si>
    <t>Boko Haram beheads four fishermen</t>
  </si>
  <si>
    <t>Balle</t>
  </si>
  <si>
    <t>Boko Haram disguised as preachers kill at least 30 in northeast Nigeria</t>
  </si>
  <si>
    <t>Kwajafa</t>
  </si>
  <si>
    <t>http://af.reuters.com/article/nigeriaNews/idAFL6N0X31FP20150406?feedType=RSS&amp;feedName=nigeriaNews</t>
  </si>
  <si>
    <t>http://www.punchng.com/news/bharam-fighters-disguise-as-preachers-kill-24/</t>
  </si>
  <si>
    <t>http://dailyindependentnig.com/2015/04/boko-haram-strikes-kills-30-borno/</t>
  </si>
  <si>
    <t>â€ŽScores Killed In Another Boko Haram Attack In Borno</t>
  </si>
  <si>
    <t>New Marte</t>
  </si>
  <si>
    <t>"leaving some soldiers and scores of civilians dead"; "Our soldiers killed a number of them"</t>
  </si>
  <si>
    <t>http://saharareporters.com/2015/04/07/%E2%80%8Escores-killed-another-boko-haram-attack-borno</t>
  </si>
  <si>
    <t>Boko Haram kills 20 in â€‹â€‹â€‹Borno townâ€‹</t>
  </si>
  <si>
    <t>Dile</t>
  </si>
  <si>
    <t>http://www.punchng.com/news/boko-haram-kills-20-borno-villagers/</t>
  </si>
  <si>
    <t>http://www.premiumtimesng.com/news/headlines/180870-boko-haram-kills-20-in-%E2%80%8B%E2%80%8B%E2%80%8Bborno-town%E2%80%8B.html</t>
  </si>
  <si>
    <t>Nigerian Army retakes Damboa, Askira Uba, others from Boko Haram</t>
  </si>
  <si>
    <t>Bita, Izge, Yamteke and Uba</t>
  </si>
  <si>
    <t>"many" terrorists killed</t>
  </si>
  <si>
    <t>http://www.premiumtimesng.com/news/headlines/180919-nigerian-army-retakes-damboa-askira-uba-others-from-boko-haram.html</t>
  </si>
  <si>
    <t>http://www.dailytrust.com.ng/daily/news/51790-military-recaptures-more-towns-from-boko-haram</t>
  </si>
  <si>
    <t>Boko Haram kill two in Biu</t>
  </si>
  <si>
    <t>http://www.punchng.com/news/bharam-attacks-borno-villages-kills-22/</t>
  </si>
  <si>
    <t>Boko Haram militants kill 19 in north Cameroon</t>
  </si>
  <si>
    <t>http://af.reuters.com/article/nigeriaNews/idAFL5N0XE1TC20150417?feedType=RSS&amp;feedName=nigeriaNews</t>
  </si>
  <si>
    <t>http://reliefweb.int/report/cameroon/boko-haram-kills-10-civilians-cameroon-village-security-sources</t>
  </si>
  <si>
    <t>http://www.vanguardngr.com/2015/04/boko-haram-beheads-cameroonians-death-toll-rises-to-19/</t>
  </si>
  <si>
    <t>Boko Haram slit throats of 12 as army tries to save civilians</t>
  </si>
  <si>
    <t>http://af.reuters.com/article/nigeriaNews/idAFL5N0XE3XA20150417?feedType=RSS&amp;feedName=nigeriaNews</t>
  </si>
  <si>
    <t>http://www.punchng.com/news/boko-haram-kills-11-freed-civilians-in-gwoza/</t>
  </si>
  <si>
    <t>Boko Haram kill two soldiers in NE Nigeria</t>
  </si>
  <si>
    <t>http://news.yahoo.com/boko-haram-kill-two-soldiers-ne-nigeria-residents-163410815.html</t>
  </si>
  <si>
    <t>http://www.presstv.ir/Detail/2015/04/21/407403/Ambush-kills-2-troops-in-NE-Nigeria</t>
  </si>
  <si>
    <t>Nigerian forces invade last known stronghold of Boko Haram</t>
  </si>
  <si>
    <t>Sambisa</t>
  </si>
  <si>
    <t>http://af.reuters.com/article/nigeriaNews/idAFL5N0XJ53220150422?feedType=RSS&amp;feedName=nigeriaNews</t>
  </si>
  <si>
    <t>http://dailyindependentnig.com/2015/04/nigerian-army-begins-ground-offensive-boko-haram-sambisa-forest/</t>
  </si>
  <si>
    <t>Troops kill Boko Haram commander in Borno forest</t>
  </si>
  <si>
    <t>Alagarno Forest</t>
  </si>
  <si>
    <t>"number" of BH killed</t>
  </si>
  <si>
    <t>http://www.punchng.com/news/troops-kill-boko-haram-commander-in-borno-forest/</t>
  </si>
  <si>
    <t>http://www.premiumtimesng.com/news/more-news/181869-nigerian-troops-kill-senior-boko-haram-commander-defence-headquarters.html</t>
  </si>
  <si>
    <t>http://www.nigeriaintel.com/2015/04/23/nigerian-military-guns-down-top-boko-haram-commander/</t>
  </si>
  <si>
    <t>Troops flee as Boko Haram retakes Borno town</t>
  </si>
  <si>
    <t>"scores" of people killed</t>
  </si>
  <si>
    <t>http://www.punchng.com/news/troops-flee-as-boko-haram-retakes-borno-town/</t>
  </si>
  <si>
    <t>http://www.punchng.com/news/boko-haram-attacks-borno-towns/</t>
  </si>
  <si>
    <t>Boko Haram attacks Nigerien soldiers, kills scores</t>
  </si>
  <si>
    <t>http://reliefweb.int/report/nigeria/hundreds-found-dead-fresh-boko-haram-violence-hits-nigeria</t>
  </si>
  <si>
    <t>http://www.punchng.com/news/boko-haram-attacks-nigerien-soldiers-kills-scores/</t>
  </si>
  <si>
    <t>http://af.reuters.com/article/nigeriaNews/idAFL8N0XP5Y320150428?feedType=RSS&amp;feedName=nigeriaNews</t>
  </si>
  <si>
    <t>Suspected Boko Haram attacks Plateau village, kills 4 as security flee duty post</t>
  </si>
  <si>
    <t>Shonong</t>
  </si>
  <si>
    <t>Riyom</t>
  </si>
  <si>
    <t>http://news2.onlinenigeria.com/news/general/411144-suspected-boko-haram-attacks-plateau-village-kills-4-as-security-flee-duty-post.html</t>
  </si>
  <si>
    <t>Riyom, Plateau, Nigeria</t>
  </si>
  <si>
    <t>2 soldiers killed â€‹in renewed Boko Haram attacks</t>
  </si>
  <si>
    <t>gunned down "many" BH</t>
  </si>
  <si>
    <t>http://www.premiumtimesng.com/news/top-news/182139-%E2%80%8B2-soldiers-killed-%E2%80%8Bin-renewed-boko-haram-attacks.html</t>
  </si>
  <si>
    <t>Mafa, Benue, Nigeria</t>
  </si>
  <si>
    <t>Boko Haram gunmen kill 21 in Yobe village</t>
  </si>
  <si>
    <t>Bultaram</t>
  </si>
  <si>
    <t>http://www.punchng.com/news/boko-haram-kills-21-persons-on-yobe-highway/</t>
  </si>
  <si>
    <t>Hundreds' found dead as fresh Boko Haram violence hits Nigeria</t>
  </si>
  <si>
    <t>http://www.independent.co.uk/news/world/africa/badly-decomposed-bodies-of-400-men-women-and-children-discovered-in-nigerian-town-of-damasak-in-suspected-boko-haram-massacre-10208712.html</t>
  </si>
  <si>
    <t>Soldiers repel Boko Haram ambush in Borno</t>
  </si>
  <si>
    <t>"many" terrorists were killed</t>
  </si>
  <si>
    <t>http://www.punchng.com/news/soldiers-foil-bharam-ambush-in-borno/</t>
  </si>
  <si>
    <t>Five killed in Boko Haram attack on Niger village</t>
  </si>
  <si>
    <t>http://af.reuters.com/article/nigeriaNews/idAFL5N0XY6H020150507?feedType=RSS&amp;feedName=nigeriaNews</t>
  </si>
  <si>
    <t>14 injured in Yobe school suicide bomber attack</t>
  </si>
  <si>
    <t>http://www.punchng.com/news/14-injured-in-yobe-school-suicide-bomber-attack/</t>
  </si>
  <si>
    <t>http://abcnews.go.com/International/wireStory/student-shot-boko-haram-school-attack-dies-nigeria-30966982</t>
  </si>
  <si>
    <t>http://www.voanews.com/content/nigeria-potiskum-school-attack/2759943.html</t>
  </si>
  <si>
    <t>Vigilance Group Kills 29 Suspected Boko Haram Insurgents</t>
  </si>
  <si>
    <t>http://allafrica.com/stories/201505080100.html</t>
  </si>
  <si>
    <t>Boko Haram kills two soldiers in Cameroon</t>
  </si>
  <si>
    <t>Krawa-Maffa</t>
  </si>
  <si>
    <t>http://af.reuters.com/article/nigeriaNews/idAFL5N0Y23K920150511?feedType=RSS&amp;feedName=nigeriaNews</t>
  </si>
  <si>
    <t>http://news.yahoo.com/two-cameroon-soldiers-killed-fighting-boko-haram-near-181248978.html</t>
  </si>
  <si>
    <t>At least 12 dead after attack on Nigeria's Maiduguri city</t>
  </si>
  <si>
    <t>http://af.reuters.com/article/nigeriaNews/idAFL5N0Y53ZO20150514?feedType=RSS&amp;feedName=nigeriaNews</t>
  </si>
  <si>
    <t>http://www.punchng.com/news/female-suicide-bombers-kill-three-soldiers-six-civilain-jtf/</t>
  </si>
  <si>
    <t>http://www.punchng.com/news/boko-haram-launches-fresh-attack-on-maiduguri/</t>
  </si>
  <si>
    <t>Boko Haram recaptures Marte, Borno fears multiple explosions</t>
  </si>
  <si>
    <t>http://www.punchng.com/news/boko-haram-recaptures-marte-borno-fears-multiple-explosions/</t>
  </si>
  <si>
    <t>http://af.reuters.com/article/nigeriaNews/idAFL5N0Y658620150515?feedType=RSS&amp;feedName=nigeriaNews</t>
  </si>
  <si>
    <t>http://www.premiumtimesng.com/news/top-news/183039-boko-haram-recaptures-borno-border-town.html</t>
  </si>
  <si>
    <t>Boko Haram kills 7 in Madagali</t>
  </si>
  <si>
    <t>Kojiti</t>
  </si>
  <si>
    <t>http://af.reuters.com/article/nigeriaNews/idAFL5N0Y657720150515?feedType=RSS&amp;feedName=nigeriaNews</t>
  </si>
  <si>
    <t>Six killed, many injured as Boko Haram attacks Gur in Borno</t>
  </si>
  <si>
    <t>http://dailypost.ng/2015/05/15/six-killed-many-injured-as-boko-haram-attacks-gur-in-borno/</t>
  </si>
  <si>
    <t>Boko Haram kills 55 in Borno villages</t>
  </si>
  <si>
    <t>Bale and Kayamla</t>
  </si>
  <si>
    <t>http://www.punchng.com/news/boko-haram-kills-55-in-borno-villages/</t>
  </si>
  <si>
    <t>http://www.panorama.am/en/society/2015/05/15/nigeria-raids/</t>
  </si>
  <si>
    <t>Suicide bomber in northern Nigeria kills at least 7</t>
  </si>
  <si>
    <t>http://af.reuters.com/article/nigeriaNews/idAFL5N0Y70G720150516?feedType=RSS&amp;feedName=nigeriaNews</t>
  </si>
  <si>
    <t>http://www.premiumtimesng.com/news/top-news/183085-female-suicide-bomber-kills-7-injures-26-in-yobe.html</t>
  </si>
  <si>
    <t>http://nationalmirroronline.net/new/10-year-old-female-suicide-bomber-hits-damaturu/</t>
  </si>
  <si>
    <t>Nigerian military says it destroyed 10 Boko Haram camps</t>
  </si>
  <si>
    <t>killed "many" insurgents</t>
  </si>
  <si>
    <t>http://af.reuters.com/article/nigeriaNews/idAFL5N0Y80RO20150517?feedType=RSS&amp;feedName=nigeriaNews</t>
  </si>
  <si>
    <t>http://www.premiumtimesng.com/news/top-news/183172-soldiers-overrun-10-boko-haram-camps-in-sambisa-forest-as-battle-rages-dhq.html</t>
  </si>
  <si>
    <t>http://allafrica.com/stories/201505180302.html</t>
  </si>
  <si>
    <t>11 Killed, 6 Women Abducted In Adamawa Village In Fresh Boko Haram Attack</t>
  </si>
  <si>
    <t>Sabon Gari, Ajiya Wagga</t>
  </si>
  <si>
    <t>http://leadership.ng/news/434359/1-killed-6-women-abducted-in-adamawa-village-in-fresh-boko-haram-attack</t>
  </si>
  <si>
    <t>http://www.premiumtimesng.com/news/top-news/183293-boko-haram-kill-%E2%80%8Bs%E2%80%8B-10-in-fresh-adamawa-attack.html</t>
  </si>
  <si>
    <t>Suicide bomber attacks Garkida killing 9, injuring many more</t>
  </si>
  <si>
    <t>http://www.vanguardngr.com/2015/05/suicide-bomber-attacks-garkida-killing-9-injuring-many-more/</t>
  </si>
  <si>
    <t>http://www.punchng.com/news/suicide-bomber-kills-nine-in-adamawa-bharam-attacks-magadali/</t>
  </si>
  <si>
    <t>http://af.reuters.com/article/nigeriaNews/idAFL5N0YA4ZW20150519?feedType=RSS&amp;feedName=nigeriaNews</t>
  </si>
  <si>
    <t>Troops kill terrorists, rescue 20 women, children from Sambisa</t>
  </si>
  <si>
    <t>"scores" of terrorists died</t>
  </si>
  <si>
    <t>http://www.punchng.com/news/troops-kill-terrorists-rescue-20-women-children-from-sambisa/</t>
  </si>
  <si>
    <t>http://af.reuters.com/article/nigeriaNews/idAFL5N0YE0EG20150523?feedType=RSS&amp;feedName=nigeriaNews</t>
  </si>
  <si>
    <t>http://www.ngrguardiannews.com/2015/05/nigeria-military-says-scores-of-islamists-killed-20-hostages-rescued/</t>
  </si>
  <si>
    <t>Boko Haram Kills Many In Fresh Borno Attack</t>
  </si>
  <si>
    <t>Gatamwarwa Lehu and Mbulakudika</t>
  </si>
  <si>
    <t>killed "several" villagers</t>
  </si>
  <si>
    <t>http://www.ngrguardiannews.com/2015/05/boko-haram-kills-many-in-fresh-borno-attack/</t>
  </si>
  <si>
    <t>Bâ€™Haram kills 43 in Borno</t>
  </si>
  <si>
    <t>http://www.vanguardngr.com/2015/05/boko-haram-overpoweres-soldiers-in-deadly-maiduguri-raid/</t>
  </si>
  <si>
    <t>http://www.punchng.com/news/bharam-kills-43-in-borno/</t>
  </si>
  <si>
    <t>http://af.reuters.com/article/nigeriaNews/idAFL5N0YH3TC20150526?feedType=RSS&amp;feedName=nigeriaNews</t>
  </si>
  <si>
    <t>Boko Haram hacks to death 10 in Nigeria</t>
  </si>
  <si>
    <t>Pambula-Kwamda</t>
  </si>
  <si>
    <t>http://english.alarabiya.net/en/News/africa/2015/05/25/Boko-Haram-hacks-to-death-10-in-Nigeria-local-official-.html</t>
  </si>
  <si>
    <t>http://www.vanguardngr.com/2015/05/boko-haram-attacks-adamawa-military-jets-pound-rebel-positions/</t>
  </si>
  <si>
    <t>Bâ€™Haram: Army kills 30, recovers foreign currency</t>
  </si>
  <si>
    <t>http://www.punchng.com/news/bharam-army-kills-30-recovers-foreign-currency/</t>
  </si>
  <si>
    <t>http://nationalmirroronline.net/new/troops-kill-30-terrorists-foreign-commander/</t>
  </si>
  <si>
    <t>http://sunnewsonline.com/new/?p=121426</t>
  </si>
  <si>
    <t>Twin bombs in Nigeria's Borno state kill seven and injure 12</t>
  </si>
  <si>
    <t>Tashan Alade</t>
  </si>
  <si>
    <t>http://www.punchng.com/news/suicide-bomber-kills-six-at-borno-wedding/</t>
  </si>
  <si>
    <t>http://af.reuters.com/article/nigeriaNews/idAFL5N0YK4W820150529?feedType=RSS&amp;feedName=nigeriaNews</t>
  </si>
  <si>
    <t>http://www.thefrontierpost.com/article/304343/seven-killed-by-blast-at-wedding-venue-in-ne-nigeria/</t>
  </si>
  <si>
    <t>Chad kills 33 Boko Haram insurgents</t>
  </si>
  <si>
    <t>http://www.punchng.com/news/chad-kills-33-boko-haram-insurgents/</t>
  </si>
  <si>
    <t>https://au.news.yahoo.com/world/a/28280696/boko-haram-clash-kills-4-chad-soldiers-33-islamists-army/</t>
  </si>
  <si>
    <t>13 killed as Boko Haram attacks Maiduguri again</t>
  </si>
  <si>
    <t>http://leadership.ng/news/metro/437153/7-killed-17-injured-as-boko-haram-stage-a-night-attack-on-maiduguri</t>
  </si>
  <si>
    <t>http://www.punchng.com/news/boko-haram-attacks-maiduguri-explosions-kill-residents/</t>
  </si>
  <si>
    <t>http://www.premiumtimesng.com/news/top-news/184038-boko-haram-militants-fire-grenades-into-maiduguri-kill-7.html</t>
  </si>
  <si>
    <t>At least 26 killed, 28 injured as suicide bomber attacks mosque in Maiduguri</t>
  </si>
  <si>
    <t>http://af.reuters.com/article/nigeriaNews/idAFL5N0YL09B20150530?feedType=RSS&amp;feedName=nigeriaNews</t>
  </si>
  <si>
    <t>http://www.premiumtimesng.com/news/headlines/184064-breaking-bomb-kills-many-at-maiduguri-mosque.html</t>
  </si>
  <si>
    <t>http://www.vanguardngr.com/2015/05/at-least-26-killed-28-injured-as-suicide-bomber-attack-mosque-in-maiduguri/</t>
  </si>
  <si>
    <t>Boko Haram invades Yobe town, destroy public buildings</t>
  </si>
  <si>
    <t>http://www.vanguardngr.com/2015/05/boko-haram-invades-yobe-town-destroy-public-buildings/</t>
  </si>
  <si>
    <t>http://www.naharnet.com/stories/en/180598-boko-haram-raids-two-nigeria-towns</t>
  </si>
  <si>
    <t>http://www.punchng.com/news/boko-haram-raids-yobe-towns-steals-foodstuffs/</t>
  </si>
  <si>
    <t>Bomb blast hits market in Nigeria's Maiduguri city, kills one</t>
  </si>
  <si>
    <t>BH suspected</t>
  </si>
  <si>
    <t>http://af.reuters.com/article/nigeriaNews/idAFL5N0YM0K420150531?feedType=RSS&amp;feedName=nigeriaNews</t>
  </si>
  <si>
    <t>http://www.punchng.com/news/four-injured-as-boko-haram-bomber-hits-maiduguri-market/</t>
  </si>
  <si>
    <t>Bomb blast hits market in Nigeria's Maiduguri city, 50 killed</t>
  </si>
  <si>
    <t>http://af.reuters.com/article/nigeriaNews/idAFL5N0YO30R20150602?feedType=RSS&amp;feedName=nigeriaNews</t>
  </si>
  <si>
    <t>http://www.punchng.com/news/suicide-bomber-kills-50-after-shouting-sai-buhari/</t>
  </si>
  <si>
    <t>http://www.premiumtimesng.com/news/more-news/184247-suicide-bomber-screamed-sai-buhari-before-killing-5-in-maiduguri-police.html</t>
  </si>
  <si>
    <t>Bomb kills two and injures 33 in Nigeria's Maiduguri</t>
  </si>
  <si>
    <t>http://af.reuters.com/article/nigeriaNews/idAFL5N0YP4XC20150603?feedType=RSS&amp;feedName=nigeriaNews</t>
  </si>
  <si>
    <t>http://www.premiumtimesng.com/news/top-news/184315-another-bomb-rocks-maiduguri.html</t>
  </si>
  <si>
    <t>Suicide bomber kills 18 in mechanic workshop</t>
  </si>
  <si>
    <t>http://www.punchng.com/news/seven-dead-in-baga-explosion/</t>
  </si>
  <si>
    <t>http://reliefweb.int/report/nigeria/death-toll-rises-18-maiduguri-ne-nigeria-blast</t>
  </si>
  <si>
    <t>Female suicide bomber in Nigeria's Maiduguri kills two near checkpoint</t>
  </si>
  <si>
    <t>http://af.reuters.com/article/nigeriaNews/idAFL5N0YQ44220150604?feedType=RSS&amp;feedName=nigeriaNews</t>
  </si>
  <si>
    <t>http://www.premiumtimesng.com/news/headlines/184381-suicide-bomber-attacks-military-checkpoint-in-maiduguri-kills-soldiers.html</t>
  </si>
  <si>
    <t>http://www.punchng.com/news/suicide-bombers-hit-maiduguri-yola-again/</t>
  </si>
  <si>
    <t>45 killed in Yola market blast</t>
  </si>
  <si>
    <t>http://www.punchng.com/news/death-toll-in-yola-suicide-bomb-attack-hits-45/</t>
  </si>
  <si>
    <t>http://af.reuters.com/article/nigeriaNews/idAFL5N0YQ4CB20150604?feedType=RSS&amp;feedName=nigeriaNews</t>
  </si>
  <si>
    <t>http://www.premiumtimesng.com/news/headlines/184399-27-killed-in-yola-market-blast.html</t>
  </si>
  <si>
    <t>Bomb blast hits market in Nigeria's Borno State, 16 dead</t>
  </si>
  <si>
    <t>http://www.punchng.com/news/10-die-in-maiduguri-cattle-market-blast/</t>
  </si>
  <si>
    <t>http://af.reuters.com/article/nigeriaNews/idAFL5N0YT0C420150607?feedType=RSS&amp;feedName=nigeriaNews</t>
  </si>
  <si>
    <t>Borno suicide bomber kills 2, injures 4</t>
  </si>
  <si>
    <t>http://www.premiumtimesng.com/news/top-news/184493-borno-suicide-bomber-kills-2-injures-4.html</t>
  </si>
  <si>
    <t>http://www.punchng.com/news/two-dead-four-injured-in-borno-suicide-bombing/</t>
  </si>
  <si>
    <t>IED explosion near a military check point in Konduga</t>
  </si>
  <si>
    <t>Tungushe</t>
  </si>
  <si>
    <t>Soldiers in gun battle with Boko Haram suspects in Kaduna</t>
  </si>
  <si>
    <t>Ungwan Keke-B</t>
  </si>
  <si>
    <t>http://www.premiumtimesng.com/news/headlines/184525-soldier-killed-in-battle-with-boko-haram-suspects-in-kaduna.html</t>
  </si>
  <si>
    <t>19 dead as Boko Haram attacks village in Borno</t>
  </si>
  <si>
    <t>Huyum</t>
  </si>
  <si>
    <t>http://www.iol.co.za/news/africa/boko-haram-raze-village-15-dead-1.1869560#.VXf808-qqko</t>
  </si>
  <si>
    <t>http://www.vanguardngr.com/2015/06/15-dead-as-boko-haram-attacks-village-in-borno-residents/</t>
  </si>
  <si>
    <t>http://www.firstpost.com/world/19-killed-in-nigeria-as-boko-haram-burns-down-houses-2288178.html</t>
  </si>
  <si>
    <t>Chadian Soldiers Kill 207 Boko Haram</t>
  </si>
  <si>
    <t>Chadian soldier killed</t>
  </si>
  <si>
    <t>http://www.thisdaylive.com/articles/chadian-soldiers-kill-207-boko-haram-as-militant-group-slaughters-15-in-borno/211632/</t>
  </si>
  <si>
    <t>http://www.news.com.au/world/breaking-news/chad-kills-207-boko-fighters-in-nigeria/story-e6frfkui-1227239288859</t>
  </si>
  <si>
    <t>Bomb kills 3 female suicide bombers in Borno</t>
  </si>
  <si>
    <t>IEDs detonated accidentally</t>
  </si>
  <si>
    <t>http://www.vanguardngr.com/2015/06/bomb-kills-3-female-suicide-bombers-in-borno/</t>
  </si>
  <si>
    <t>http://www.khaleejtimes.com/kt-article-display-1.asp?xfile=data/international/2015/June/international_June281.xml&amp;section=international</t>
  </si>
  <si>
    <t>Koshifa, Matangle, Buraltuma, Darmanti, Almeri and Burmari</t>
  </si>
  <si>
    <t>http://news.yahoo.com/boko-haram-kills-43-ne-nigeria-raids-residents-162751629.html</t>
  </si>
  <si>
    <t>http://www.punchng.com/news/bharam-kills-37-in-borno/</t>
  </si>
  <si>
    <t>http://www.premiumtimesng.com/news/headlines/184865-boko-haram-on-rampage-kills-37-in-borno-villages.html</t>
  </si>
  <si>
    <t>Suspected Boko Haram suicide bombers kill 27 in Chad capital</t>
  </si>
  <si>
    <t>N'DjamÃ©na</t>
  </si>
  <si>
    <t>N'Djamena</t>
  </si>
  <si>
    <t>http://af.reuters.com/article/nigeriaNews/idAFL5N0Z11Y620150615?feedType=RSS&amp;feedName=nigeriaNews</t>
  </si>
  <si>
    <t>http://www.punchng.com/news/boko-haram-kills-34-in-potiskum-chad/</t>
  </si>
  <si>
    <t>N'DjamÃ©na, N'Djamena, Nigeria</t>
  </si>
  <si>
    <t>Two blasts in northeast Nigeria's Potiskum kill 11</t>
  </si>
  <si>
    <t>http://af.reuters.com/article/nigeriaNews/idAFL5N0Z13AH20150615?feedType=RSS&amp;feedName=nigeriaNews</t>
  </si>
  <si>
    <t>http://www.premiumtimesng.com/news/top-news/185092-suicide-bomber-kills-10-in-yobe.html</t>
  </si>
  <si>
    <t>Explosives abandoned by Boko Haram kill 63 in Borno town</t>
  </si>
  <si>
    <t>Bomb was recovered by Civilian JTF</t>
  </si>
  <si>
    <t>http://www.premiumtimesng.com/news/headlines/185221-explosives-abandoned-by-boko-haram-kill-63-in-borno-town.html</t>
  </si>
  <si>
    <t>http://af.reuters.com/article/nigeriaNews/idAFL5N0Z32AF20150617?feedType=RSS&amp;feedName=nigeriaNews</t>
  </si>
  <si>
    <t>http://www.punchng.com/news/explosion-kills-14-in-borno/</t>
  </si>
  <si>
    <t xml:space="preserve">Boko Haram Attacks Yobe Town
</t>
  </si>
  <si>
    <t>http://www.thisdaylive.com/articles/boko-haram-attacks-yobe-town/212007/</t>
  </si>
  <si>
    <t>http://www.punchng.com/news/bharam-attacks-yobe-village-torches-houses/</t>
  </si>
  <si>
    <t>Three dead in suicide attack in northeast Nigeria</t>
  </si>
  <si>
    <t>Giwa</t>
  </si>
  <si>
    <t>http://news.videonews.us/three-dead-in-suicide-attack-in-northeast-nigeria-1424678.html</t>
  </si>
  <si>
    <t>Giwa, Borno, Nigeria</t>
  </si>
  <si>
    <t>Boko Haram kill 40 in Diffa, southeast Niger</t>
  </si>
  <si>
    <t>http://af.reuters.com/article/nigeriaNews/idAFL5N0Z437H20150618?feedType=RSS&amp;feedName=nigeriaNews</t>
  </si>
  <si>
    <t>http://www.punchng.com/news/boko-haram-attacks-niger-kills-38/</t>
  </si>
  <si>
    <t>http://www.aa.com.tr/en/world/540287--boko-haram-kill-40-in-diffa-southeast-niger</t>
  </si>
  <si>
    <t>Blasts kill at least 30 at market in Nigeria's Maiduguri</t>
  </si>
  <si>
    <t>http://af.reuters.com/article/nigeriaNews/idAFL8N0Z83YR20150622?feedType=RSS&amp;feedName=nigeriaNews</t>
  </si>
  <si>
    <t>http://www.punchng.com/news/many-dead-in-maiduguri-suicide-blast/</t>
  </si>
  <si>
    <t>http://www.premiumtimesng.com/news/headlines/185520-update-30-killed-in-maiduguri-fish-market-bombing.html</t>
  </si>
  <si>
    <t>Female suicide bomber kills 15 in Yobe market</t>
  </si>
  <si>
    <t>Nannawaji</t>
  </si>
  <si>
    <t>http://www.punchng.com/news/boko-haram-kills-35-in-yobe-borno-villages/</t>
  </si>
  <si>
    <t>Boko Haram kills 20 in Borno</t>
  </si>
  <si>
    <t>Debiro</t>
  </si>
  <si>
    <t>http://leadership.ng/news/metro/442454/boko-haram-kill-40-in-another-attack-on-borno-villages</t>
  </si>
  <si>
    <t>http://af.reuters.com/article/nigeriaNews/idAFL1N0ZA09820150624?feedType=RSS&amp;feedName=nigeriaNews</t>
  </si>
  <si>
    <t>Boko Haram militants kill 5 in southern Niger</t>
  </si>
  <si>
    <t>http://af.reuters.com/article/nigeriaNews/idAFL8N0ZA32820150624?feedType=RSS&amp;feedName=nigeriaNews</t>
  </si>
  <si>
    <t>15 Boko Haram fighters killed, 20 arrested in Niger</t>
  </si>
  <si>
    <t>http://www.premiumtimesng.com/foreign/africa/185651-15-boko-haram-fighters-killed-20-arrested-in-niger.html</t>
  </si>
  <si>
    <t>http://nationalmirroronline.net/new/15-boko-haram-fighters-killed-in-niger/</t>
  </si>
  <si>
    <t>http://sunnewsonline.com/new/15-boko-haram-fighters-killed-20-arrested-in-niger/</t>
  </si>
  <si>
    <t>Five killed in Borno suicide bomb attack</t>
  </si>
  <si>
    <t>http://www.punchng.com/news/five-killed-in-borno-suicide-bomb-attack/</t>
  </si>
  <si>
    <t>http://af.reuters.com/article/nigeriaNews/idAFL1N0ZD0GX20150627?feedType=RSS&amp;feedName=nigeriaNews</t>
  </si>
  <si>
    <t>http://nationalmirroronline.net/new/borno-four-killed-in-twin-suicide-bombings/</t>
  </si>
  <si>
    <t>Suicide blast in Chad capital kills 11 during police raid</t>
  </si>
  <si>
    <t>http://af.reuters.com/article/nigeriaNews/idAFL5N0ZF1GS20150629?feedType=RSS&amp;feedName=nigeriaNews</t>
  </si>
  <si>
    <t>http://www.premiumtimesng.com/foreign/west-africa-foreign/185826-suicide-bombing-kills-11-people-in-chad.html</t>
  </si>
  <si>
    <t>http://www.aljazeera.com/news/2015/06/officers-killed-raid-boko-haram-hideout-chad-150629132910317.html</t>
  </si>
  <si>
    <t>Suicide bombers attack hospital as Osinbajo visits Borno</t>
  </si>
  <si>
    <t>http://www.punchng.com/news/suicide-bombers-attack-hospital-as-osinbajo-visits-borno/</t>
  </si>
  <si>
    <t>http://www.premiumtimesng.com/news/headlines/185923-two-suicide-bombers-kill-selves-as-vp-osinbanjo-visits-maiduguri.html</t>
  </si>
  <si>
    <t>http://af.reuters.com/article/nigeriaNews/idAFL8N0ZH3UK20150701?feedType=RSS&amp;feedName=nigeriaNews</t>
  </si>
  <si>
    <t>Boko Haram kills 48 in Monguno</t>
  </si>
  <si>
    <t>Mussarami</t>
  </si>
  <si>
    <t>http://www.premiumtimesng.com/news/top-news/186010-boko-haram-145-killed-in-borno-villages.html</t>
  </si>
  <si>
    <t>http://dailypost.ng/2015/07/02/borno-boko-haram-kills-48-people-in-monguno/</t>
  </si>
  <si>
    <t>http://sunnewsonline.com/new/boko-haram-massacres-100-in-twin-borno-villages/</t>
  </si>
  <si>
    <t>Boko Haram kills 118 in Kukawa</t>
  </si>
  <si>
    <t>http://af.reuters.com/article/nigeriaNews/idAFL8N0ZI40B20150702?feedType=RSS&amp;feedName=nigeriaNews</t>
  </si>
  <si>
    <t>http://news.yahoo.com/toll-boko-haram-attack-nigeria-village-rises-118-193238089.html</t>
  </si>
  <si>
    <t>Twin blasts kill 12 in northeast Nigeria</t>
  </si>
  <si>
    <t>http://www.punchng.com/news/female-highway-bombers-kill-10-in-borno-police/</t>
  </si>
  <si>
    <t>http://af.reuters.com/article/nigeriaNews/idAFL1N0ZJ08H20150703?feedType=RSS&amp;feedName=nigeriaNews</t>
  </si>
  <si>
    <t>http://www.premiumtimesng.com/news/top-news/186044-police-confirm-10-dead-in-thursdays-multiple-blasts-in-borno.html</t>
  </si>
  <si>
    <t>Boko Haram Assassinates 11 Of Its Members In Borno</t>
  </si>
  <si>
    <t>Miringa</t>
  </si>
  <si>
    <t>http://saharareporters.com/2015/07/03/boko-haram-assassinates-11-its-members-borno</t>
  </si>
  <si>
    <t>http://dailyindependentnig.com/2015/07/boko-haram-beheads-11-members-borno/</t>
  </si>
  <si>
    <t>Boko Haram kills 'scores' as it descends on Borno's capital</t>
  </si>
  <si>
    <t>Zabamari</t>
  </si>
  <si>
    <t>http://af.reuters.com/article/nigeriaNews/idAFL8N0ZJ21520150703?sp=true</t>
  </si>
  <si>
    <t>http://edition.cnn.com/2015/07/04/world/boko-haram-fighting/index.html?utm_source=feedburner&amp;utm_medium=feed&amp;utm_campaign=Feed:+rss/cnn_topstories+(RSS:+CNN+-+Top+Stories)</t>
  </si>
  <si>
    <t>http://www.stuff.co.nz/world/africa/69968802/Boko-Haram-suicide-bombers-kill-at-least-55-in-Nigeria</t>
  </si>
  <si>
    <t>Suicide bomber kills six at church in Nigeria</t>
  </si>
  <si>
    <t>http://af.reuters.com/article/nigeriaNews/idAFL1N0ZL06820150705?feedType=RSS&amp;feedName=nigeriaNews</t>
  </si>
  <si>
    <t>http://www.premiumtimesng.com/news/headlines/186098-breaking-bomb-explosion-at-redeemed-church-kills-6.html</t>
  </si>
  <si>
    <t>http://www.punchng.com/news/five-die-in-yobe-redeem-church-bombing/</t>
  </si>
  <si>
    <t>Suspected Islamist militants kill 51 in central Nigeria city Jos</t>
  </si>
  <si>
    <t>http://af.reuters.com/article/nigeriaNews/idAFL8N0ZM1V920150706?feedType=RSS&amp;feedName=nigeriaNews</t>
  </si>
  <si>
    <t>http://www.premiumtimesng.com/news/headlines/186145-nema-confirms-44-dead-48-injured-in-jos-explosions.html</t>
  </si>
  <si>
    <t>http://www.vanguardngr.com/2015/07/jos-blast-death-toll-rises-from-44-to-51-nema/</t>
  </si>
  <si>
    <t>Fleeing Boko Haram Terrorists Kill 29 Villagers</t>
  </si>
  <si>
    <t>Mussa</t>
  </si>
  <si>
    <t>http://allafrica.com/stories/201507050009.html</t>
  </si>
  <si>
    <t>http://www.dailytrust.com.ng/weekly/index.php/top-stories/21006-boko-haram-kills-53-in-fresh-borno-attacks</t>
  </si>
  <si>
    <t>Bomb blast kills 25 in Zaria</t>
  </si>
  <si>
    <t>http://www.premiumtimesng.com/news/186224-update-casualty-figure-in-zaria-bomb-explosion-rises-to-25-dead-32-injured.html</t>
  </si>
  <si>
    <t>http://af.reuters.com/article/nigeriaNews/idAFL8N0ZN22S20150707?feedType=RSS&amp;feedName=nigeriaNews</t>
  </si>
  <si>
    <t>Female suicide bomber kills 4 at military checkpoint</t>
  </si>
  <si>
    <t>http://www.punchng.com/news/female-suicide-bomber-kills-four-at-military-checkpoint/</t>
  </si>
  <si>
    <t>http://www.ngrguardiannews.com/2015/07/female-suicide-bomber-kills-four-near-military-checkpoint-in-ne-nigeria-witnesses/</t>
  </si>
  <si>
    <t>Suicide bomber strikes near Kano mosque</t>
  </si>
  <si>
    <t>http://af.reuters.com/article/nigeriaNews/idAFL8N0ZM4AU20150706?feedType=RSS&amp;feedName=nigeriaNews</t>
  </si>
  <si>
    <t>http://www.premiumtimesng.com/news/186199-breaking-suicide-bomber-strikes-near-kano-mosque-casualties-unknown.html</t>
  </si>
  <si>
    <t>http://saharareporters.com/2015/07/06/female-suicide-bomber-attacks-kano-mosque</t>
  </si>
  <si>
    <t>Female bomber kills 40 at Kaduna verification centre</t>
  </si>
  <si>
    <t>http://www.punchng.com/news/female-bomber-kills-40-at-kaduna-verification-centre/</t>
  </si>
  <si>
    <t>http://sunnewsonline.com/new/suicide-bomber-kills-26-civil-servants-in-kaduna/</t>
  </si>
  <si>
    <t>Sabon Gari, Kaduna, Nigeria</t>
  </si>
  <si>
    <t>At least 13 killed in Boko Haram attack on Northern Cameroon</t>
  </si>
  <si>
    <t>Bordo</t>
  </si>
  <si>
    <t>http://www.voanews.com/content/boko-haram-attack-kills-at-least-13-in-northern-cameroon/2853250.html</t>
  </si>
  <si>
    <t>http://www.globalsecurity.org/military/library/news/2015/07/mil-150708-voa02.htm</t>
  </si>
  <si>
    <t>Suspected Boko Haram militants kill 13 people in Chad attacks</t>
  </si>
  <si>
    <t>http://af.reuters.com/article/nigeriaNews/idAFL8N0ZO3HM20150708?feedType=RSS&amp;feedName=nigeriaNews</t>
  </si>
  <si>
    <t>Boko Haram Brutally Kills 5 Civilians in Niger</t>
  </si>
  <si>
    <t>http://www.naharnet.com/stories/en/184398-boko-haram-brutally-kills-5-civilians-in-niger</t>
  </si>
  <si>
    <t>Suicide bomber in burqa kills 16 people in Chad capital</t>
  </si>
  <si>
    <t>http://af.reuters.com/article/nigeriaNews/idAFL8N0ZR09320150711?feedType=RSS&amp;feedName=nigeriaNews</t>
  </si>
  <si>
    <t>http://news.xinhuanet.com/english/2015-07/12/c_134403921.htm</t>
  </si>
  <si>
    <t>http://www.premiumtimesng.com/news/top-news/186496-suicide-bomber-kills-14-in-chad-capital.html</t>
  </si>
  <si>
    <t>Boko Haram Kills 11 Villagers In Borno</t>
  </si>
  <si>
    <t>http://www.premiumtimesng.com/news/top-news/186488-breaking-boko-haram-militants-seize-damaturu-maiduguri-road.html</t>
  </si>
  <si>
    <t>http://leadership.ng/news/446333/boko-haram-kills-10-villagers-in-borno</t>
  </si>
  <si>
    <t>http://www.punchng.com/news/boko-haram-kills-13-in-borno/</t>
  </si>
  <si>
    <t>Boko Haram gunmen kill eight in Nigeria's remote northeast</t>
  </si>
  <si>
    <t>http://reliefweb.int/report/nigeria/boko-haram-gunmen-kill-eight-nigerias-remote-northeast-residents</t>
  </si>
  <si>
    <t>4 persons dead in Borno explosion</t>
  </si>
  <si>
    <t>http://dailypost.ng/2015/07/11/police-confirm-two-persons-dead-in-borno-explosion/</t>
  </si>
  <si>
    <t>http://dailypost.ng/2015/07/11/borno-boko-haram-kills-15-people-in-ngamdu-maiduguri/</t>
  </si>
  <si>
    <t>Boko Haram attacks prison in Niger, four killed</t>
  </si>
  <si>
    <t>1 Nigerien soldier killed</t>
  </si>
  <si>
    <t>http://af.reuters.com/article/nigeriaNews/idAFL5N0ZS0N920150712?feedType=RSS&amp;feedName=nigeriaNews</t>
  </si>
  <si>
    <t>http://dailypost.ng/2015/07/12/boko-haram-fighters-soldier-killed-in-failed-prison-attack-in-niger/</t>
  </si>
  <si>
    <t>http://in-cyprus.com/boko-haram-militant-attack-niger-prison/</t>
  </si>
  <si>
    <t>Bâ€™Haram fighters plant bombs in Jos church</t>
  </si>
  <si>
    <t>Tudun Wada</t>
  </si>
  <si>
    <t>private security guard found the bombs before they detonated</t>
  </si>
  <si>
    <t>http://www.punchng.com/news/bharam-fighters-plant-bombs-in-jos-church/</t>
  </si>
  <si>
    <t>http://www.punchng.com/news/multiple-blasts-rock-jos-ecwa-church/</t>
  </si>
  <si>
    <t>Suicide attacks killed at least 17 in northern Cameroon</t>
  </si>
  <si>
    <t>Chadian soldiers killed</t>
  </si>
  <si>
    <t>http://af.reuters.com/article/nigeriaNews/idAFL5N0ZT2AT20150713?feedType=RSS&amp;feedName=nigeriaNews</t>
  </si>
  <si>
    <t>http://www.trust.org/item/20150713115328-73mur/</t>
  </si>
  <si>
    <t>http://www.bloomberg.com/news/articles/2015-07-13/suicide-bomber-detonates-at-checkpoint-near-nigeria-s-maiduguri</t>
  </si>
  <si>
    <t>Bus bomb hits checkpoint in Nigeria's Maiduguri, one killed</t>
  </si>
  <si>
    <t>killed member of civilian JTF</t>
  </si>
  <si>
    <t>http://af.reuters.com/article/nigeriaNews/idAFL5N0ZT2EQ20150713?feedType=RSS&amp;feedName=nigeriaNews</t>
  </si>
  <si>
    <t>http://sunnewsonline.com/new/suicide-bomber-attacks-military-checkpoint-in-maiduguri/</t>
  </si>
  <si>
    <t>http://www.punchng.com/news/bomber-with-two-bombs-kills-self-at-borno-checkpoint/</t>
  </si>
  <si>
    <t>Boko Haram kills 45 in Monguno Borno</t>
  </si>
  <si>
    <t>Kalwa, Misala and Gwollam</t>
  </si>
  <si>
    <t>http://www.premiumtimesng.com/news/headlines/186587-boko-haram-police-confirm-fresh-attack-in-monguno-43-dead.html</t>
  </si>
  <si>
    <t>http://news.xinhuanet.com/english/2015-07/14/c_134412160.htm</t>
  </si>
  <si>
    <t>http://sunnewsonline.com/new/boko-haram-kills-45-in-monguno-borno/</t>
  </si>
  <si>
    <t>Monguno, Bauchi, Nigeria</t>
  </si>
  <si>
    <t>Suspected Boko Haram fighters kill 6 on Lake Chad island</t>
  </si>
  <si>
    <t>killed children koranic scholars</t>
  </si>
  <si>
    <t>http://af.reuters.com/article/nigeriaNews/idAFL5N0ZU32E20150714?feedType=RSS&amp;feedName=nigeriaNews</t>
  </si>
  <si>
    <t>http://www.channelnewsasia.com/news/world/suspected-boko-haram-figh/1983870.html</t>
  </si>
  <si>
    <t>Soldiers kill 7 Boko Haram insurgents</t>
  </si>
  <si>
    <t>soldiers from Chad and Niger</t>
  </si>
  <si>
    <t>http://saharareporters.com/2015/07/14/chadian-nigerien-troops-kill-7-islamist-insurgents</t>
  </si>
  <si>
    <t>Again, Bâ€™Haram kills 30 in Borno</t>
  </si>
  <si>
    <t>http://www.punchng.com/news/again-bharam-kills-25-in-borno/</t>
  </si>
  <si>
    <t>http://www.premiumtimesng.com/news/headlines/186727-boko-haram-kills-45-villagers-travellers-in-bid-to-seize-highway-to-borno.html</t>
  </si>
  <si>
    <t>Boko Haram raids Borno border town in night attack, 15 killed</t>
  </si>
  <si>
    <t>Warsala</t>
  </si>
  <si>
    <t>http://af.reuters.com/article/nigeriaNews/idAFL5N0ZV2O520150715?feedType=RSS&amp;feedName=nigeriaNews</t>
  </si>
  <si>
    <t>http://sunnewsonline.com/new/boko-haram-raids-borno-border-town-in-night-attack-12-killed/</t>
  </si>
  <si>
    <t>Boko Haram kill 20 in Ngamdu</t>
  </si>
  <si>
    <t>http://www.thenewage.co.za/Detail.aspx?news_id=165002&amp;cat_id=1019</t>
  </si>
  <si>
    <t>http://www.ekantipur.com/2015/07/16/world/at-least-30-dead-in-triple-islamist-attack-in-ne-nigeria/407981.html</t>
  </si>
  <si>
    <t>Boko Haram kills 50 in Gombe market blast</t>
  </si>
  <si>
    <t>http://af.reuters.com/article/nigeriaNews/idAFL5N0ZW4NT20150716?feedType=RSS&amp;feedName=nigeriaNews</t>
  </si>
  <si>
    <t>http://www.punchng.com/news/boko-haram-bombs-gombe-market/</t>
  </si>
  <si>
    <t>http://sunnewsonline.com/new/46-killed-in-gombe-blast/</t>
  </si>
  <si>
    <t>Boko Haram militants kill a dozen villagers in Niger</t>
  </si>
  <si>
    <t>http://af.reuters.com/article/nigeriaNews/idAFL5N0ZW4YR20150716?feedType=RSS&amp;feedName=nigeriaNews</t>
  </si>
  <si>
    <t>50 killed as Bâ€™Haram bombers attack Damaturu prayer ground</t>
  </si>
  <si>
    <t>http://af.reuters.com/article/nigeriaNews/idAFL5N0ZX2AQ20150717?feedType=RSS&amp;feedName=nigeriaNews</t>
  </si>
  <si>
    <t>http://www.punchng.com/news/twin-blasts-rock-damaturu-eid-prayer-ground/</t>
  </si>
  <si>
    <t>http://www.premiumtimesng.com/news/headlines/186839-update-damaturu-blast-army-confirms-50-dead-police-say-15.html</t>
  </si>
  <si>
    <t>At least 19 Boko Haram insurgents killed in Chad</t>
  </si>
  <si>
    <t>2 Chadian soldiers killed</t>
  </si>
  <si>
    <t>http://af.reuters.com/article/nigeriaNews/idAFL5N0ZX3T820150717?feedType=RSS&amp;feedName=nigeriaNews</t>
  </si>
  <si>
    <t>http://www.bloomberg.com/news/articles/2015-07-17/chadian-soldiers-kill-19-suspected-boko-haram-islamist-militants</t>
  </si>
  <si>
    <t>http://www.ekantipur.com/2015/07/18/world/at-least-19-boko-haram-insurgents-killed-in-chad/408073.html</t>
  </si>
  <si>
    <t>32 Boko haram fighters, 16 Niger villagers killed in counter attack in Niger</t>
  </si>
  <si>
    <t>http://www.vanguardngr.com/2015/07/32-boko-haram-fighters-16-niger-villagers-killed-in-counter-attack-in-niger/</t>
  </si>
  <si>
    <t>http://www.naharnet.com/stories/en/185070-16-niger-villagers-killed-in-boko-haram-attack</t>
  </si>
  <si>
    <t>http://www.punchng.com/news/boko-haram-kills-16-in-niger/</t>
  </si>
  <si>
    <t>Boko Haram bombers kill eight at Damaturu checkpoint</t>
  </si>
  <si>
    <t>http://af.reuters.com/article/nigeriaNews/idAFL5N10029A20150720?feedType=RSS&amp;feedName=nigeriaNews</t>
  </si>
  <si>
    <t>http://www.punchng.com/news/boko-haram-bombers-kill-eight-at-damaturu-checkpoint/</t>
  </si>
  <si>
    <t>http://sunnewsonline.com/new/another-blast-kills-8-in-damaturu/</t>
  </si>
  <si>
    <t>Boko Haram militants attack Nigerian army chief's home</t>
  </si>
  <si>
    <t>http://af.reuters.com/article/nigeriaNews/idAFL5N10146O20150721?feedType=RSS&amp;feedName=nigeriaNews</t>
  </si>
  <si>
    <t>http://www.premiumtimesng.com/news/headlines/187064-boko-haram-attacks-home-of-new-army-chief-kills-2.html</t>
  </si>
  <si>
    <t>http://sunnewsonline.com/new/boko-harm-attacks-buratais-village/</t>
  </si>
  <si>
    <t>Cameroon says two suicide attacks kill at least 20 in Maroua</t>
  </si>
  <si>
    <t>Maroua</t>
  </si>
  <si>
    <t>http://af.reuters.com/article/nigeriaNews/idAFL5N1023BD20150722?feedType=RSS&amp;feedName=nigeriaNews</t>
  </si>
  <si>
    <t>http://www.stuff.co.nz/world/africa/70469161/Suicide-bombers-kill-at-least-20-in-Cameroon-attacks</t>
  </si>
  <si>
    <t>http://www.punchng.com/news/20-killed-in-two-suicide-blasts-in-ncameroon/</t>
  </si>
  <si>
    <t>Death toll rises to 37 after blasts in Nigerian city of Gombe</t>
  </si>
  <si>
    <t>http://af.reuters.com/article/nigeriaNews/idAFL5N1024DN20150723?feedType=RSS&amp;feedName=nigeriaNews</t>
  </si>
  <si>
    <t>http://www.premiumtimesng.com/news/headlines/187148-death-toll-in-gombe-bombings-rises-to-36.html</t>
  </si>
  <si>
    <t>http://www.punchng.com/news/multiple-explosions-kill-40-in-gombe/</t>
  </si>
  <si>
    <t>Suspected Islamists kill eight in NE Nigeria village</t>
  </si>
  <si>
    <t>Pompomari</t>
  </si>
  <si>
    <t>http://reliefweb.int/report/nigeria/suspected-islamists-kill-eight-ne-nigeria-village-locals</t>
  </si>
  <si>
    <t>http://www.presstv.ir/Detail/2015/07/23/421550/Nigeria-Boko-Haram-Borno-Pompomari--</t>
  </si>
  <si>
    <t>Boko Haram Blamed for Killing 'at Least 25' in NE Nigeria</t>
  </si>
  <si>
    <t>Maikadari</t>
  </si>
  <si>
    <t>http://www.almanar.com.lb/english/adetails.php?eid=222902&amp;cid=21&amp;fromval=1</t>
  </si>
  <si>
    <t>http://www.naharnet.com/stories/en/185652-boko-haram-blamed-for-killing-at-least-25-in-ne-nigeria</t>
  </si>
  <si>
    <t>Madagali, Borno, Nigeria</t>
  </si>
  <si>
    <t>Female suicide bomber kills 14 in Cameroon</t>
  </si>
  <si>
    <t>http://af.reuters.com/article/nigeriaNews/idAFL5N1050KK20150725?feedType=RSS&amp;feedName=nigeriaNews</t>
  </si>
  <si>
    <t>http://www.punchng.com/news/female-suicide-bomber-kills-14-in-cameroon/</t>
  </si>
  <si>
    <t>http://www.vanguardngr.com/2015/07/man-throws-bomb-into-bar-kills-14-in-north-cameroon/</t>
  </si>
  <si>
    <t>Boko Haram kills 18, burns houses in Borno</t>
  </si>
  <si>
    <t>Kwata Mai Kadir</t>
  </si>
  <si>
    <t>http://nationalmirroronline.net/new/boko-haram-kill-15-injures-many-in-borno-villages/</t>
  </si>
  <si>
    <t>http://www.punchng.com/news/boko-haram-kills-18-burns-houses-in-borno/</t>
  </si>
  <si>
    <t>Female suicide bomber kills 22 at northern Nigeria market</t>
  </si>
  <si>
    <t>http://af.reuters.com/article/nigeriaNews/idAFL5N10608H20150726?feedType=RSS&amp;feedName=nigeriaNews</t>
  </si>
  <si>
    <t>http://dailypost.ng/2015/07/27/yobe-attack-death-toll-now-22/</t>
  </si>
  <si>
    <t>http://www.punchng.com/news/15-killed-47-injured-in-yobe-suicide-attack/</t>
  </si>
  <si>
    <t>Suspected Boko Haram militants attack police camp in N. Cameroon</t>
  </si>
  <si>
    <t>Afade</t>
  </si>
  <si>
    <t>http://sunnewsonline.com/new/suspected-boko-haram-militants-attack-police-camp-in-n-cameroon/</t>
  </si>
  <si>
    <t>Chadian army kills 13 insurgents on Lake Chad</t>
  </si>
  <si>
    <t>http://af.reuters.com/article/nigeriaNews/idAFL5N10743220150727?feedType=RSS&amp;feedName=nigeriaNews</t>
  </si>
  <si>
    <t>Boko Haram kidnaps 30 on Lake Chad</t>
  </si>
  <si>
    <t>Boko Haram slits the throats of 3 on Lake Chad</t>
  </si>
  <si>
    <t>29 killed in Fresh Boko Haram Attack on Borno Village</t>
  </si>
  <si>
    <t>http://af.reuters.com/article/nigeriaNews/idAFL5N1082W220150728?feedType=RSS&amp;feedName=nigeriaNews&amp;pageNumber=2&amp;virtualBrandChannel=0</t>
  </si>
  <si>
    <t>http://www.thisdaylive.com/articles/29-killed-in-fresh-boko-haram-attack-on-borno-village/215869/</t>
  </si>
  <si>
    <t>http://www.punchng.com/news/boko-haram-killed-29-in-borno-community-rep/</t>
  </si>
  <si>
    <t>Again, Boko Haram attacks army chiefâ€™s hometown</t>
  </si>
  <si>
    <t>http://www.premiumtimesng.com/news/headlines/187381-again-boko-haram-attacks-army-chiefs-hometown.html</t>
  </si>
  <si>
    <t>http://www.punchng.com/news/army-repels-boko-haram-attack-in-buratai/</t>
  </si>
  <si>
    <t>http://www.ngrguardiannews.com/2015/07/troops-repel-bharam-attacks-on-borno-town/</t>
  </si>
  <si>
    <t>Suicide bomber kills eight, injures 11 in Nigeria market</t>
  </si>
  <si>
    <t>http://af.reuters.com/article/nigeriaNews/idAFL5N10B2JI20150731?feedType=RSS&amp;feedName=nigeriaNews</t>
  </si>
  <si>
    <t>http://www.punchng.com/news/female-suicide-bomber-targets-maiduguri-market/</t>
  </si>
  <si>
    <t>http://allafrica.com/stories/201508010184.html</t>
  </si>
  <si>
    <t>Five Militants, 10 Villagers Killed in Yobe</t>
  </si>
  <si>
    <t>Kukuwa-gari</t>
  </si>
  <si>
    <t>http://allafrica.com/stories/201507310630.html</t>
  </si>
  <si>
    <t>Boko Haram loses 117 fighters in gun battle</t>
  </si>
  <si>
    <t>Chaidan soldiers over the course of 2 weeks; targeted the island villages of Koungya, MerikÂ­outa, Choua and Blarigui</t>
  </si>
  <si>
    <t>http://sunnewsonline.com/new/boko-haram-loses-117-fighters-in-gun-battle/</t>
  </si>
  <si>
    <t>http://www.punchng.com/news/chadian-army-kills-100-boko-haram-militants/</t>
  </si>
  <si>
    <t>Boko Haram kills 13 in Borno community</t>
  </si>
  <si>
    <t>http://www.punchng.com/news/boko-haram-kills-seven-in-borno-community/</t>
  </si>
  <si>
    <t>http://www.naharnet.com/stories/en/186313-boko-haram-fighters-kill-13-villagers-in-attack-in-ne-nigeria</t>
  </si>
  <si>
    <t>http://www.ibtimes.co.uk/boko-haram-seven-killed-fresh-attack-borno-after-governor-kashim-shettima-visit-1514381</t>
  </si>
  <si>
    <t>NAF, ground troops repel attack on Borno village</t>
  </si>
  <si>
    <t>http://sunnewsonline.com/new/naf-ground-troops-repel-attack-on-borno-village/</t>
  </si>
  <si>
    <t>8 killed in fresh Boko Haram attack in Madagali</t>
  </si>
  <si>
    <t>Kobachwa</t>
  </si>
  <si>
    <t>http://www.premiumtimesng.com/news/top-news/187756-%E2%80%8B5-killed-in-fresh-boko-haram-attack-in-madagali.html</t>
  </si>
  <si>
    <t>http://news.xinhuanet.com/english/2015-08/05/c_134481045.htm</t>
  </si>
  <si>
    <t>Suspected Boko Haram militants kill eight, kidnap 135 in Cameroon</t>
  </si>
  <si>
    <t>Tchakarmari</t>
  </si>
  <si>
    <t>alt. spelling: Chakamari</t>
  </si>
  <si>
    <t>http://af.reuters.com/article/nigeriaNews/idAFL5N10F47N20150804?feedType=RSS&amp;feedName=nigeriaNews</t>
  </si>
  <si>
    <t>http://www.punchng.com/news/boko-haram-abducts-135-villagers-in-deadly-cameroon-raid/</t>
  </si>
  <si>
    <t>http://www.vanguardngr.com/2015/08/boko-haram-abducts-135-kills-8-in-cameroon-raid/</t>
  </si>
  <si>
    <t>Chad says security forces kill seven Boko Haram militants in clash</t>
  </si>
  <si>
    <t>http://af.reuters.com/article/nigeriaNews/idAFL3N10G5BH20150805?feedType=RSS&amp;feedName=nigeriaNews</t>
  </si>
  <si>
    <t>Boko Haram kills 10 fishermen in Baga; 13 insurgents killed</t>
  </si>
  <si>
    <t>http://www.vanguardngr.com/2015/08/boko-haram-kills-nine-fishermen-in-baga/</t>
  </si>
  <si>
    <t>http://www.hindustantimes.com/world-news/nigeria-boko-haram-slaughters-10-fishermen-near-lake-chad/article1-1374741.aspx</t>
  </si>
  <si>
    <t>Boko Haram Kills Nine in Yobe Villages</t>
  </si>
  <si>
    <t>Gadaka, Dunbulwa and Kada-gara</t>
  </si>
  <si>
    <t>http://www.punchng.com/news/boko-haram-troops-battle-in-yobe/</t>
  </si>
  <si>
    <t>http://allafrica.com/stories/201508071308.html</t>
  </si>
  <si>
    <t>http://www.dailytrust.com.ng/daily/index.php/news-menu/news/62074-boko-haram-kills-9-in-yobe</t>
  </si>
  <si>
    <t>Boko Haram kills four in Borno highway attack</t>
  </si>
  <si>
    <t>Nwajurko</t>
  </si>
  <si>
    <t>http://www.punchng.com/news/boko-haram-kills-four-in-borno-highway-attack/</t>
  </si>
  <si>
    <t>http://www.reuters.com/article/2015/08/09/us-nigeria-violence-idUSKCN0QE0SY20150809</t>
  </si>
  <si>
    <t>Blast kills 47 in Nigeria's Borno state</t>
  </si>
  <si>
    <t>http://af.reuters.com/article/nigeriaNews/idAFL5N10M3W620150811?feedType=RSS&amp;feedName=nigeriaNews</t>
  </si>
  <si>
    <t>http://sunnewsonline.com/new/suspected-boko-haram-blast-kills-dozens-at-sabon-gari-market-borno/</t>
  </si>
  <si>
    <t>http://www.naharnet.com/stories/en/187122-47-dead-50-hurt-in-market-bomb-blast-in-ne-nigeria</t>
  </si>
  <si>
    <t>Sabon Gari, Borno, Nigeria</t>
  </si>
  <si>
    <t>Terrorists kill eight, abduct four women in Maiduguri community</t>
  </si>
  <si>
    <t>Bale Mammanti</t>
  </si>
  <si>
    <t>http://www.punchng.com/news/terrorists-kill-six-abduct-four-women-in-maiduguri-community/</t>
  </si>
  <si>
    <t>http://af.reuters.com/article/nigeriaNews/idAFL5N10N4NL20150812?feedType=RSS&amp;feedName=nigeriaNews</t>
  </si>
  <si>
    <t>http://sunnewsonline.com/new/boko-haram-kills-8-abducts-4-women-in-maiduguri/</t>
  </si>
  <si>
    <t>Troops repel extremists in Cameroon, kill 20</t>
  </si>
  <si>
    <t>Ashigashia</t>
  </si>
  <si>
    <t>Borno vigilance group kills 17 Boko Haram fighters</t>
  </si>
  <si>
    <t>Lahou</t>
  </si>
  <si>
    <t>fought civilian JTF-1 killed</t>
  </si>
  <si>
    <t>http://saharareporters.com/2015/08/12/boko-haram-attacks-borno-village-kill-local-councilor</t>
  </si>
  <si>
    <t>http://www.punchng.com/news/borno-vigilance-group-kills-17-boko-haram-fighters/</t>
  </si>
  <si>
    <t>http://dailypost.ng/2015/08/13/17-boko-haram-fighters-killed-by-vigilante-group-in-borno/</t>
  </si>
  <si>
    <t>Boko Haram Kills 10 in Cameroon; loses 12</t>
  </si>
  <si>
    <t>Blame</t>
  </si>
  <si>
    <t>http://af.reuters.com/article/nigeriaNews/idAFL5N10O3PN20150813?feedType=RSS&amp;feedName=nigeriaNews</t>
  </si>
  <si>
    <t>http://allafrica.com/stories/201508150182.html</t>
  </si>
  <si>
    <t>Suicide bomber kills at least 5 in Nigeria's Borno</t>
  </si>
  <si>
    <t>Rumirgo Market</t>
  </si>
  <si>
    <t>http://saharareporters.com/2015/08/15/suicide-bomber-kills-4-checkpoint-borno-state</t>
  </si>
  <si>
    <t>http://www.premiumtimesng.com/news/more-news/188434-plot-to-bomb-borno-market-thwarted.html</t>
  </si>
  <si>
    <t>http://af.reuters.com/article/nigeriaNews/idAFL5N10Q0IP20150815?feedType=RSS&amp;feedName=nigeriaNews</t>
  </si>
  <si>
    <t>Hunters kill 100 Boko Haram members in Adamawa</t>
  </si>
  <si>
    <t>http://www.punchng.com/news/hunters-kill-100-boko-haram-members-in-adamawa/</t>
  </si>
  <si>
    <t>Boko Haram raids Borno village, kills seven, loots grains, carts away livestocks</t>
  </si>
  <si>
    <t>Awonori</t>
  </si>
  <si>
    <t>http://www.vanguardngr.com/2015/08/boko-haram-raids-borno-village-kills-seven-loots-grains-carts-away-livestocks/</t>
  </si>
  <si>
    <t>160 fleeing Yobe residents drown, killed by Boko Haram</t>
  </si>
  <si>
    <t>Kukuwa-Gari</t>
  </si>
  <si>
    <t>Some drowned; some were shot</t>
  </si>
  <si>
    <t>http://www.punchng.com/news/150-fleeing-yobe-residents-drown-killed-by-boko-haram/</t>
  </si>
  <si>
    <t>http://sunnewsonline.com/new/up-to-150-drowned-shot-fleeing-boko-haram-ambush-in-north-east-villagers/</t>
  </si>
  <si>
    <t>http://www.timeslive.co.za/sundaytimes/stnews/international/2015/08/19/160-dead-in-Boko-Haram-massacre-in-Nigeria---locals</t>
  </si>
  <si>
    <t>Boko Haram meets waterloo in Gwoza</t>
  </si>
  <si>
    <t>killed "a number"</t>
  </si>
  <si>
    <t>http://sunnewsonline.com/new/boko-haram-meets-waterloo-in-gwoza/</t>
  </si>
  <si>
    <t>Many terrorists killed as Nigerian troops advance into enclaves</t>
  </si>
  <si>
    <t>Gudumbali</t>
  </si>
  <si>
    <t>killed a "large number" of insurgents</t>
  </si>
  <si>
    <t>http://www.premiumtimesng.com/news/top-news/188769-many-terrorists-killed-as-nigerian-troops-advance-into-enclaves-nigerian-army.html</t>
  </si>
  <si>
    <t>http://www.punchng.com/news/bharam-soldiers-liberate-borno-town-kill-insurgents/</t>
  </si>
  <si>
    <t>Explosives kill two soldiers in Borno</t>
  </si>
  <si>
    <t>http://nationalmirroronline.net/new/boko-haram-explosives-kill-two-soldiers-in-borno/</t>
  </si>
  <si>
    <t>Boko Haram members ambush convoy of Nigeria's chief of army staff</t>
  </si>
  <si>
    <t>Faljari</t>
  </si>
  <si>
    <t>http://af.reuters.com/article/nigeriaNews/idAFL5N10Y0KU20150823</t>
  </si>
  <si>
    <t>http://en.trend.az/world/other/2426547.html</t>
  </si>
  <si>
    <t>http://www.newsfromafrica.org/newsfromafrica/articles/art_14557.html</t>
  </si>
  <si>
    <t>At least eight dead, over 20 injured as suicide bombers strike in Yobe</t>
  </si>
  <si>
    <t>http://www.premiumtimesng.com/news/headlines/188949-updated-at-least-six-dead-over-20-injured-as-suicide-bombers-strike-in-yobe.html</t>
  </si>
  <si>
    <t>http://af.reuters.com/article/nigeriaNews/idAFL5N1101YC20150825?feedType=RSS&amp;feedName=nigeriaNews</t>
  </si>
  <si>
    <t>http://www.punchng.com/news/twin-explosions-rock-damaturu/</t>
  </si>
  <si>
    <t>Suicide bombers attack Chad army camp; no soldiers wounded</t>
  </si>
  <si>
    <t>http://af.reuters.com/article/nigeriaNews/idAFL5N11128720150826?feedType=RSS&amp;feedName=nigeriaNews</t>
  </si>
  <si>
    <t>http://www.punchng.com/news/suicide-bombers-attack-chad-army-camp/</t>
  </si>
  <si>
    <t>http://www.trust.org/item/20150826114709-wbn1c/</t>
  </si>
  <si>
    <t xml:space="preserve">Suicide bombers kill soldier at Maiduguri checkpoint
</t>
  </si>
  <si>
    <t>http://www.premiumtimesng.com/news/headlines/189017-suicide-bombers-kill-soldier-at-maiduguri-checkpoint.html</t>
  </si>
  <si>
    <t>http://www.punchng.com/news/three-killed-one-injured-in-bornu-suicide-attack/</t>
  </si>
  <si>
    <t>http://sunnewsonline.com/new/suicide-bomber-kills-self-soldier-at-checkpoint-in-maiduguri/</t>
  </si>
  <si>
    <t>Suspected Boko Haram fighters kill three in southern Niger</t>
  </si>
  <si>
    <t>Nigerien soldier killed</t>
  </si>
  <si>
    <t>http://af.reuters.com/article/nigeriaNews/idAFL5N1125EL20150827?feedType=RSS&amp;feedName=nigeriaNews</t>
  </si>
  <si>
    <t>http://sunnewsonline.com/new/boko-haram-terrorists-kill-three-in-southern-niger/</t>
  </si>
  <si>
    <t>24 Killed in Boko Haram Attack</t>
  </si>
  <si>
    <t>Marfunudi</t>
  </si>
  <si>
    <t>http://www.voanews.com/content/twenty-eight-killed-boko-haram-northeastern-nigeria/2936507.html</t>
  </si>
  <si>
    <t>http://www.foxnews.com/world/2015/08/28/extremists-reportedly-attack-remote-villages-in-northeastern-nigeria-killing-28/</t>
  </si>
  <si>
    <t>4 Killed in Boko Haram Attack</t>
  </si>
  <si>
    <t>Kafa</t>
  </si>
  <si>
    <t>Boko Haram Attacks Borno Village On Horseback, Kills 68</t>
  </si>
  <si>
    <t>Baanu</t>
  </si>
  <si>
    <t>http://allafrica.com/stories/201508311351.html</t>
  </si>
  <si>
    <t>http://saharareporters.com/2015/08/30/boko-haram-kills-least-60-civilians-latest-attack</t>
  </si>
  <si>
    <t>http://www.punchng.com/news/bharam-kills-56-in-borno/</t>
  </si>
  <si>
    <t>Boko Haram kills 4</t>
  </si>
  <si>
    <t>Karnuwa</t>
  </si>
  <si>
    <t>http://www.punchng.com/news/boko-haram-kills-80-in-horseback-massacre/</t>
  </si>
  <si>
    <t>Boko Haram kills 7</t>
  </si>
  <si>
    <t>Hambagda</t>
  </si>
  <si>
    <t>Terrorists on horseback invade Borno village, kill 26</t>
  </si>
  <si>
    <t>Kolori and Ba'ana Imam</t>
  </si>
  <si>
    <t>http://af.reuters.com/article/nigeriaNews/idAFL5N1182A020150902?feedType=RSS&amp;feedName=nigeriaNews</t>
  </si>
  <si>
    <t>http://www.punchng.com/news/terrorists-on-horseback-invade-borno-village-kill-26/</t>
  </si>
  <si>
    <t>http://www.usnews.com/news/world/articles/2015/09/02/boko-haram-extremists-in-nigeria-kill-26-including-children</t>
  </si>
  <si>
    <t>Double suicide bombing in north Cameroon kills 19, wounds 143</t>
  </si>
  <si>
    <t>http://af.reuters.com/article/nigeriaNews/idAFL5N1192LY20150903?feedType=RSS&amp;feedName=nigeriaNews</t>
  </si>
  <si>
    <t>http://www.premiumtimesng.com/news/top-news/189485-suspected-boko-haram-bombings-kill-10-in-cameroon.html</t>
  </si>
  <si>
    <t>http://www.punchng.com/news/twin-blasts-kill-10-in-northern-cameroon-town/</t>
  </si>
  <si>
    <t>Suspected Boko Haram gunmen kill 5 villagers in northern Nigeria</t>
  </si>
  <si>
    <t>Mainari</t>
  </si>
  <si>
    <t>http://af.reuters.com/article/nigeriaNews/idAFL5N1193FO20150903?feedType=RSS&amp;feedName=nigeriaNews</t>
  </si>
  <si>
    <t>Boko Haram Militants Kill â€™Dozensâ€™ in NE Nigeria</t>
  </si>
  <si>
    <t>Fatawe</t>
  </si>
  <si>
    <t>http://www.almanar.com.lb/english/adetails.php?eid=229062&amp;cid=21&amp;fromval=1</t>
  </si>
  <si>
    <t>http://www.ibtimes.co.uk/nigeria-boko-haram-kills-dozens-fresh-attack-borno-state-1518295</t>
  </si>
  <si>
    <t>Boko Haram kills 30 in Borno</t>
  </si>
  <si>
    <t>Linmakara</t>
  </si>
  <si>
    <t>http://www.punchng.com/news/boko-haram-kills-30-in-borno/</t>
  </si>
  <si>
    <t>http://saharareporters.com/2015/09/05/boko-haram-suicide-bomb-kills-least-30-market-traders</t>
  </si>
  <si>
    <t>https://www.naij.com/541759-buhari-marks-100-days-boko-haram-kills-30-borno.html</t>
  </si>
  <si>
    <t>Again, Boko Haram kills 53, injures scores in Borno</t>
  </si>
  <si>
    <t>Kirawa</t>
  </si>
  <si>
    <t>http://nationalmirroronline.net/new/again-boko-haram-kills-50-injures-scores-in-borno/</t>
  </si>
  <si>
    <t>Soldiers, militants clash claims three in Delta</t>
  </si>
  <si>
    <t>Benigboye</t>
  </si>
  <si>
    <t>Burutu</t>
  </si>
  <si>
    <t>Delta</t>
  </si>
  <si>
    <t>http://www.punchng.com/news/soldiers-militants-clash-claims-three-in-delta/</t>
  </si>
  <si>
    <t>Burutu, Delta, Nigeria</t>
  </si>
  <si>
    <t>Soldiers kill 10, arrest 64 suspected terrorists</t>
  </si>
  <si>
    <t>http://www.punchng.com/news/soldiers-kill-10-arrest-64-suspected-terrorists/</t>
  </si>
  <si>
    <t>http://sunnewsonline.com/new/troops-kill-10-suspected-terrorists-arrest-64-in-kaduna-azamfara/</t>
  </si>
  <si>
    <t>10 killed in Yola IDP camp bomb blast</t>
  </si>
  <si>
    <t>http://www.premiumtimesng.com/news/headlines/189822-7-killed-in-yola-idp-camp-bomb-blast.html</t>
  </si>
  <si>
    <t>http://af.reuters.com/article/nigeriaNews/idAFL5N11H2IV20150911</t>
  </si>
  <si>
    <t>http://www.punchng.com/news/explosion-kills-seven-injures-20-at-yola-idp-camp/</t>
  </si>
  <si>
    <t>Five killed in suicide attack on Adamawa community</t>
  </si>
  <si>
    <t>http://www.punchng.com/news/five-killed-in-suicide-attack-on-adamawa-community/</t>
  </si>
  <si>
    <t>At least 9 killed in twin bomb attacks in north Cameroon</t>
  </si>
  <si>
    <t>http://af.reuters.com/article/nigeriaNews/idAFL5N11J0Q420150913?feedType=RSS&amp;feedName=nigeriaNews</t>
  </si>
  <si>
    <t>http://www.timescolonist.com/suicide-bombers-kill-7-in-northern-cameroon-town-in-suspected-boko-haram-attack-official-says-1.2057349</t>
  </si>
  <si>
    <t>http://www.usnews.com/news/world/articles/2015/09/13/official-suicide-bombers-kill-7-in-north-cameroon-town</t>
  </si>
  <si>
    <t>117 killed in Maiduguri bombing</t>
  </si>
  <si>
    <t>http://in.reuters.com/article/2015/09/21/nigeria-violence-idINL5N11R2N720150921</t>
  </si>
  <si>
    <t>http://news.yahoo.com/death-toll-hits-117-ne-nigeria-bombings-medics-185008557.html</t>
  </si>
  <si>
    <t>http://nationalmirroronline.net/new/54-killed-95-injured-in-maiduguri-multiple-blasts-police/</t>
  </si>
  <si>
    <t>27 killed in Monguno bombing</t>
  </si>
  <si>
    <t>http://www.punchng.com/news/27-dead-62-injured-in-moguno-suicide-bombing/</t>
  </si>
  <si>
    <t>At least five killed in suicide bomb attack in northern Cameroon</t>
  </si>
  <si>
    <t>http://af.reuters.com/article/worldNews/idAFKCN0RK0AP20150920</t>
  </si>
  <si>
    <t>http://www.dw.com/en/child-suicide-bombers-strike-northern-cameroon-town/a-18725423</t>
  </si>
  <si>
    <t>http://www.peoplesdailyng.com/five-killed-in-suicide-bomb-attack-in-cameroun/</t>
  </si>
  <si>
    <t>Cameroonian troops kill 17 Boko Haram militants</t>
  </si>
  <si>
    <t>http://www.punchng.com/news/cameroonian-troops-kill-17-boko-haram-militants/</t>
  </si>
  <si>
    <t>http://af.reuters.com/article/nigeriaNews/idAFL5N11S2P220150922?feedType=RSS&amp;feedName=nigeriaNews</t>
  </si>
  <si>
    <t>2 Boko Haram militants die in botched suicide bombing</t>
  </si>
  <si>
    <t>Gouzoudou</t>
  </si>
  <si>
    <t>Boko Haram fighters kill at least 15 in Niger village raid</t>
  </si>
  <si>
    <t>N'Gourti</t>
  </si>
  <si>
    <t>http://af.reuters.com/article/nigeriaNews/idAFL5N11V25K20150925?feedType=RSS&amp;feedName=nigeriaNews</t>
  </si>
  <si>
    <t>http://sunnewsonline.com/new/village-head-14-others-killed-in-nigerien-boko-haram-attack/</t>
  </si>
  <si>
    <t>N'Gourti, Diffa, Nigeria</t>
  </si>
  <si>
    <t>Many feared killed as Boko Haram attacks Monguno, Baga again</t>
  </si>
  <si>
    <t>"many" killed</t>
  </si>
  <si>
    <t>http://sunnewsonline.com/new/many-feared-killed-as-boko-haram-attacks-monguno-baga-again/</t>
  </si>
  <si>
    <t>Army recaptures strategic town from Boko Haram</t>
  </si>
  <si>
    <t>"Several" BH killed</t>
  </si>
  <si>
    <t>http://saharareporters.com/2015/09/24/nigerian-troops-capture-banki-town</t>
  </si>
  <si>
    <t>http://www.ngrguardiannews.com/2015/09/military-liberates-the-strategic-town-of-banki/</t>
  </si>
  <si>
    <t>Bauchi, Borno, Nigeria</t>
  </si>
  <si>
    <t>Boko Haram invade Kogi DSS office, policeman, attackers killed</t>
  </si>
  <si>
    <t>http://www.punchng.com/news/gunmen-attack-kogi-dss-office/</t>
  </si>
  <si>
    <t>http://www.premiumtimesng.com/news/headlines/190623-gunmen-attack-kogi-sss-office-kill-policeman.html</t>
  </si>
  <si>
    <t>http://nationalmirroronline.net/new/boko-haram-attacks-dss-hq-frees-inmates-in-kogi/</t>
  </si>
  <si>
    <t>Boko Haram kills 20 in midnight attack</t>
  </si>
  <si>
    <t>Mailari</t>
  </si>
  <si>
    <t>http://www.punchng.com/news/nine-dead-10-injured-in-borno-bharam-attack/</t>
  </si>
  <si>
    <t>http://sunnewsonline.com/new/boko-haram-kills-20-in-midnight-attack/</t>
  </si>
  <si>
    <t>http://www.premiumtimesng.com/news/top-news/190700-boko-haram-kill-9-in-attack-on-borno-village.html</t>
  </si>
  <si>
    <t>Bâ€™Haram torches 60 houses in Adamawa villages</t>
  </si>
  <si>
    <t xml:space="preserve">Sabon Gari, Kafin Hausa and Dutse Biyu </t>
  </si>
  <si>
    <t>http://www.punchng.com/news/bharam-torches-60-houses-in-adamawa-villages/</t>
  </si>
  <si>
    <t>Soldiers kill Boko Haram kingpin in Borno</t>
  </si>
  <si>
    <t>http://www.punchng.com/news/soldiers-kill-boko-haram-kingpin-in-borno/</t>
  </si>
  <si>
    <t>http://www.premiumtimesng.com/news/top-news/190788-nigerian-troops-kill-notorious-boko-haram-terrorist-arrest-kingpin.html</t>
  </si>
  <si>
    <t>Boko Haram suicide bombers kill 15 in Maiduguri multiple blasts</t>
  </si>
  <si>
    <t>Sajeri</t>
  </si>
  <si>
    <t>http://www.punchng.com/news/suicide-bombers-kill-scores-in-maiduguri-multiple-blasts/</t>
  </si>
  <si>
    <t>http://sunnewsonline.com/new/death-toll-in-maiduguri-multiple-blasts-hits-15/</t>
  </si>
  <si>
    <t>http://www.premiumtimesng.com/news/190918-maiduguri-bomb-blast-14-killed-by-4-suicide-bombers-nigerian-army.html</t>
  </si>
  <si>
    <t>Boko Haram Suspected after 11 Killed in Adamawa</t>
  </si>
  <si>
    <t>Kirchinga, Bitiku and Kubu</t>
  </si>
  <si>
    <t>wed. night through thur. morning</t>
  </si>
  <si>
    <t>http://allafrica.com/stories/201510020067.html</t>
  </si>
  <si>
    <t>http://sunnewsonline.com/new/female-bomber-kills-scores-in-maiduguri/</t>
  </si>
  <si>
    <t>http://www.naharnet.com/stories/en/191150-boko-haram-suspected-after-11-killed-in-adamawa-ne-nigeria</t>
  </si>
  <si>
    <t>Boko Haram fighters kill two Niger soldiers, wound four in ambush</t>
  </si>
  <si>
    <t>Nigerien soldiers killed</t>
  </si>
  <si>
    <t>http://af.reuters.com/article/nigeriaNews/idAFL5N1222RL20151002?feedType=RSS&amp;feedName=nigeriaNews</t>
  </si>
  <si>
    <t>http://www.naharnet.com/stories/en/191200-two-niger-soldiers-killed-in-boko-haram-ambush</t>
  </si>
  <si>
    <t>http://news.yahoo.com/two-niger-soldiers-killed-boko-haram-ambush-042523182.html</t>
  </si>
  <si>
    <t>, Diffa, Nigeria</t>
  </si>
  <si>
    <t>Suspected Boko Haram insurgents blow up, market, police station in Abuja</t>
  </si>
  <si>
    <t>Kuje</t>
  </si>
  <si>
    <t>Kuje and Nyanya</t>
  </si>
  <si>
    <t>http://www.premiumtimesng.com/news/headlines/190962-boko-haram-returns-to-abuja-bombs-15-to-death-in-kuje-nyanya-attacks.html</t>
  </si>
  <si>
    <t>http://af.reuters.com/article/nigeriaNews/idAFL5N12307B20151003?feedType=RSS&amp;feedName=nigeriaNews</t>
  </si>
  <si>
    <t>http://www.punchng.com/news/20-dead-41-injured-fg/</t>
  </si>
  <si>
    <t>Kuje, Federal Capital Territory, Nigeria</t>
  </si>
  <si>
    <t>Boko Haram kill 20 in Gwoza</t>
  </si>
  <si>
    <t>http://www.punchng.com/news/boko-haram-kills-over-34-injure-39-in-maiduguri/</t>
  </si>
  <si>
    <t>Suicide Attacks Kill Six in Niger</t>
  </si>
  <si>
    <t>http://af.reuters.com/article/nigeriaNews/idAFL8N1240PQ20151004?feedType=RSS&amp;feedName=nigeriaNews</t>
  </si>
  <si>
    <t>http://www.naharnet.com/stories/en/191296-suicide-attacks-kill-six-in-niger</t>
  </si>
  <si>
    <t>http://reliefweb.int/report/niger/suicide-attacks-kill-six-niger-aid-worker</t>
  </si>
  <si>
    <t>Three Boko Haram militants killed by their bomb in Niger</t>
  </si>
  <si>
    <t>bomb accidentally detonated</t>
  </si>
  <si>
    <t>http://dailypost.ng/2015/10/06/three-boko-haram-militants-killed-by-their-bomb-in-niger/</t>
  </si>
  <si>
    <t>http://english.sina.com/2015/1006/853445.html</t>
  </si>
  <si>
    <t>18 dead in Yobe multiple blasts</t>
  </si>
  <si>
    <t>http://www.punchng.com/news/bomb-blast-hits-buhari-housing-estate-yobe-16-killed/</t>
  </si>
  <si>
    <t>http://af.reuters.com/article/nigeriaNews/idAFL8N12730M20151007?feedType=RSS&amp;feedName=nigeriaNews</t>
  </si>
  <si>
    <t>http://www.premiumtimesng.com/news/headlines/191140-yobe-bomb-blasts-death-toll-rises.html</t>
  </si>
  <si>
    <t>Soldiers kill 100 terrorists in Yobe</t>
  </si>
  <si>
    <t>http://www.punchng.com/news/soldiers-kill-100-terrorists-in-yobe/</t>
  </si>
  <si>
    <t>http://www.peoplesdailyng.com/troops-kill-100-boko-haram-lose-7-soldiers-in-yobe/</t>
  </si>
  <si>
    <t>20 Killed in Gubio Mosque Bomb Explosions</t>
  </si>
  <si>
    <t>http://www.punchng.com/news/explosions-kill-worshippers-in-borno-mosques/</t>
  </si>
  <si>
    <t>http://saharareporters.com/2015/10/07/twin-bomb-blasts-kill-12-worshippers-gubio-borno-state</t>
  </si>
  <si>
    <t>http://allafrica.com/stories/201510080453.html</t>
  </si>
  <si>
    <t>Boko Haram militants kill 11 Chad troops</t>
  </si>
  <si>
    <t>http://af.reuters.com/article/nigeriaNews/idAFL8N12624L20151006?feedType=RSS&amp;feedName=nigeriaNews</t>
  </si>
  <si>
    <t>http://www.vanguardngr.com/2015/10/11-chadian-soldiers-killed-in-boko-haram-attack/</t>
  </si>
  <si>
    <t>http://www.naharnet.com/stories/en/191402-11-chadian-soldiers-killed-in-boko-haram-attack</t>
  </si>
  <si>
    <t>Bâ€™Haram kills 41 in Chadâ€™s market, refugee campâ€™s blasts</t>
  </si>
  <si>
    <t>Baga-Sola</t>
  </si>
  <si>
    <t>http://af.reuters.com/article/nigeriaNews/idAFL8N12A0N120151010?feedType=RSS&amp;feedName=nigeriaNews</t>
  </si>
  <si>
    <t>http://www.punchng.com/news/market-refugee-camp-explosions-kill-38-in-chad/</t>
  </si>
  <si>
    <t>http://news.yahoo.com/death-toll-chad-boko-haram-blasts-rises-41-002444686.html</t>
  </si>
  <si>
    <t>Twin suicide bombings kill 11 in north Cameroon</t>
  </si>
  <si>
    <t>Kangaleri</t>
  </si>
  <si>
    <t>http://af.reuters.com/article/nigeriaNews/idAFL8N12B0MO20151011?feedType=RSS&amp;feedName=nigeriaNews</t>
  </si>
  <si>
    <t>http://www.digitaljournal.com/news/world/twin-suicide-blasts-kill-at-least-nine-in-cameroon/article/446246</t>
  </si>
  <si>
    <t>http://saharareporters.com/2015/10/11/boko-haram-suicide-bombers-kill-9-cameroon%E2%80%99s-kangeleri-mora-district</t>
  </si>
  <si>
    <t>Boko Haram kills 80-year-old, boy in Borno</t>
  </si>
  <si>
    <t>Kirkasama</t>
  </si>
  <si>
    <t>http://sunnewsonline.com/new/boko-haram-kills-80-year-old-boy-in-borno/</t>
  </si>
  <si>
    <t>http://saharareporters.com/2015/10/11/boko-haram-insurgents-bikes-attack-borno-community</t>
  </si>
  <si>
    <t>Blasts in northeast Nigeria's Maiduguri kill at least seven</t>
  </si>
  <si>
    <t>http://af.reuters.com/article/nigeriaNews/idAFL8N12D51B20151013?feedType=RSS&amp;feedName=nigeriaNews</t>
  </si>
  <si>
    <t>http://www.premiumtimesng.com/news/top-news/191483-multiple-explosions-kill-7-in-borno-police.html</t>
  </si>
  <si>
    <t>http://saharareporters.com/2015/10/14/multiple-suicide-attacks-outskirts-maiduguri-leaves-least-7-dead-more-10-injured</t>
  </si>
  <si>
    <t>Ten killed in clash between Nigerian troops, militants in Kogi</t>
  </si>
  <si>
    <t>http://www.premiumtimesng.com/news/top-news/191452-ten-killed-in-clash-between-nigerian-troops-militants-in-kogi.html</t>
  </si>
  <si>
    <t>http://www.punchng.com/news/kogi-boko-haram-army-in-gunfight/</t>
  </si>
  <si>
    <t>http://sunnewsonline.com/new/ten-killed-in-clash-between-nigerian-troops-militants-in-kogi/</t>
  </si>
  <si>
    <t>At least 35 dead as Boko Haram bombs worshippers in Maiduguri mosque</t>
  </si>
  <si>
    <t>http://www.premiumtimesng.com/news/191573-update-at-least-26-dead-as-boko-haram-bombs-worshippers-in-maiduguri-mosque.html</t>
  </si>
  <si>
    <t>http://af.reuters.com/article/nigeriaNews/idAFL8N12G14O20151016?feedType=RSS&amp;feedName=nigeriaNews</t>
  </si>
  <si>
    <t>http://saharareporters.com/2015/10/16/suicide-bombers-kill-26-fresh-bombing-near-maiduguri</t>
  </si>
  <si>
    <t>4 Female Suicide Bombers Kill 26 In Early Morning Attacks In Maiduguri</t>
  </si>
  <si>
    <t>http://www.naijahidi.org/reports/view/1316</t>
  </si>
  <si>
    <t>Boko Haram storms Adamawa village, kills 12</t>
  </si>
  <si>
    <t>Dar</t>
  </si>
  <si>
    <t>http://www.premiumtimesng.com/news/headlines/191733-boko-haram-storms-adamawa-village-kills-12.html</t>
  </si>
  <si>
    <t>http://www.punchng.com/news/suicide-bombers-kill-12-in-adamawa-village/</t>
  </si>
  <si>
    <t>http://sunnewsonline.com/new/boko-haram-storms-adamawa-village-kills-12/</t>
  </si>
  <si>
    <t>Soldiers foil suicide attack at Nigeria army base</t>
  </si>
  <si>
    <t>http://nationalmirroronline.net/new/soldiers-foil-suicide-attack-at-nigeria-army-base/</t>
  </si>
  <si>
    <t>http://www.vanguardngr.com/2015/10/soldiers-foil-suicide-attack-at-nigeria-army-base/</t>
  </si>
  <si>
    <t>http://sunnewsonline.com/new/soldiers-foil-suicide-attack-at-nigeria-army-base/</t>
  </si>
  <si>
    <t>Troops kill 30 insurgents in Adamawa</t>
  </si>
  <si>
    <t>Kirchinga/Imirs</t>
  </si>
  <si>
    <t>http://www.punchng.com/news/troops-kill-30-insurgents-in-adamawa/</t>
  </si>
  <si>
    <t>http://www.thisdaylive.com/articles/30-members-of-boko-haram-killed-in-adamawa/223268/</t>
  </si>
  <si>
    <t>http://news2.onlinenigeria.com/news/general/436828-troops-kill-30-insurgents-in-adamawa.html</t>
  </si>
  <si>
    <t>Cameroon Says Army Kills 10 Boko Haram Fighters in Far North</t>
  </si>
  <si>
    <t>Wambache</t>
  </si>
  <si>
    <t>http://www.cameroononline.org/cameroon-says-army-kills-10-boko-haram-fighters-in-far-north/</t>
  </si>
  <si>
    <t>http://www.bloomberg.com/news/articles/2015-10-19/cameroon-says-army-kills-10-boko-haram-fighters-in-far-north</t>
  </si>
  <si>
    <t>Troops killed 150 Bâ€™Haram fighters, rescued 36</t>
  </si>
  <si>
    <t>http://www.punchng.com/news/troops-killed-150-bharam-fighters-rescued-36-army/</t>
  </si>
  <si>
    <t>Suspected Boko Haram suicide attack kills two Niger soldiers</t>
  </si>
  <si>
    <t>http://af.reuters.com/article/nigeriaNews/idAFL8N12L47J20151021?feedType=RSS&amp;feedName=nigeriaNews</t>
  </si>
  <si>
    <t>Boko Haram militants kill 12 villagers in Cameroon</t>
  </si>
  <si>
    <t>http://af.reuters.com/article/nigeriaNews/idAFL8N12M39I20151022?feedType=RSS&amp;feedName=nigeriaNews</t>
  </si>
  <si>
    <t>http://www.premiumtimesng.com/foreign/africa/191918-boko-haram-terrorists-storm-village-in-cameroon-kill-8.html</t>
  </si>
  <si>
    <t>http://af.reuters.com/article/nigeriaNews/idAFL8N12N29920151023?feedType=RSS&amp;feedName=nigeriaNews</t>
  </si>
  <si>
    <t>20 killed in fresh Boko Haram attacks</t>
  </si>
  <si>
    <t>Jingalta</t>
  </si>
  <si>
    <t>http://sunnewsonline.com/new/20-killed-in-fresh-boko-haram-attacks/</t>
  </si>
  <si>
    <t>http://www.vanguardngr.com/2015/10/breaking-20-shot-dead-by-boko-haram/</t>
  </si>
  <si>
    <t>28 killed in Maiduguri mosque suicide attack</t>
  </si>
  <si>
    <t>http://sunnewsonline.com/new/breaking-news-6-killed-as-suicide-bomber-strikes-borno/</t>
  </si>
  <si>
    <t>http://economictimes.indiatimes.com/news/international/world-news/28-dead-in-ne-nigeria-mosque-attack-vigilante-resident/articleshow/49505198.cms</t>
  </si>
  <si>
    <t>http://af.reuters.com/article/nigeriaNews/idAFL8N12N1EX20151023?feedType=RSS&amp;feedName=nigeriaNews</t>
  </si>
  <si>
    <t>At least 50 dead in Yola Mosque bomb attack</t>
  </si>
  <si>
    <t>http://www.punchng.com/news/explosion-kills-guests-worshippers-at-adamawa-mosque-unveiling/</t>
  </si>
  <si>
    <t>http://af.reuters.com/article/nigeriaNews/idAFL8N12N3LQ20151023?feedType=RSS&amp;feedName=nigeriaNews</t>
  </si>
  <si>
    <t>http://sunnewsonline.com/new/bomb-blasts-kill-61-in-maiduguri-yola-mosques/</t>
  </si>
  <si>
    <t>Four suicide bombers, one other person die in Borno blast</t>
  </si>
  <si>
    <t>Dala-Yazare</t>
  </si>
  <si>
    <t>http://www.premiumtimesng.com/regional/nnorth-east/192129-four-suicide-bombers-one-other-person-die-in-borno-blast-police.html</t>
  </si>
  <si>
    <t>http://www.naharnet.com/stories/en/192760-suicide-bomber-kills-three-in-nigeria-s-maiduguri</t>
  </si>
  <si>
    <t>http://sunnewsonline.com/new/female-suicide-bomber-kills-3-in-borno/</t>
  </si>
  <si>
    <t>Four Suicide Bombers Die in Car Explosion</t>
  </si>
  <si>
    <t>Njimtilo</t>
  </si>
  <si>
    <t>Bomb detonated early</t>
  </si>
  <si>
    <t>http://www.thisdaylive.com/articles/four-suicide-bombers-die-in-car-explosion/223736/</t>
  </si>
  <si>
    <t>Suspected Boko Haram militants kill 14 civilians in Niger</t>
  </si>
  <si>
    <t>http://www.channelnewsasia.com/news/world/suspected-boko-haram-mili/2223530.html</t>
  </si>
  <si>
    <t>http://news.yahoo.com/13-killed-boko-haram-attack-niger-village-officials-162259943.html</t>
  </si>
  <si>
    <t>http://www.ngrguardiannews.com/2015/10/13-killed-in-boko-haram-attack-in-niger-village/</t>
  </si>
  <si>
    <t>Boko Haram Launches Fresh Attack On Yobe Town</t>
  </si>
  <si>
    <t>http://allafrica.com/stories/201510300089.html</t>
  </si>
  <si>
    <t>https://www.naij.com/622539-boko-haram-launches-deadly-attack.html</t>
  </si>
  <si>
    <t>http://www.dailytrust.com.ng/news/general/boko-haram-launches-fresh-attack-on-yobe-town/117032.html</t>
  </si>
  <si>
    <t>Police confirm militantsâ€™ attack in Akwa Ibom</t>
  </si>
  <si>
    <t>Itu</t>
  </si>
  <si>
    <t>Akwa Ibom</t>
  </si>
  <si>
    <t>http://www.premiumtimesng.com/regional/south-south-regional/192581-police-confirm-militants-attack-in-akwa-ibom.html</t>
  </si>
  <si>
    <t>Itu, Akwa Ibom, Nigeria</t>
  </si>
  <si>
    <t>Two soldiers, 11 suspected Boko Haram fighters killed in Chad attacks</t>
  </si>
  <si>
    <t>http://af.reuters.com/article/nigeriaNews/idAFL8N12W0KB20151101?feedType=RSS&amp;feedName=nigeriaNews</t>
  </si>
  <si>
    <t>http://www.premiumtimesng.com/news/top-news/192527-two-soldiers-11-boko-haram-fighters-killed-in-chad-%E2%80%8Bfighting.html</t>
  </si>
  <si>
    <t>http://sunnewsonline.com/new/15-boko-haram-fighters-2-soldiers-killed-in-fresh-battle/</t>
  </si>
  <si>
    <t>Nigerian troops clear Boko Haram camp, kill 4 insurgents</t>
  </si>
  <si>
    <t>Duwabafi</t>
  </si>
  <si>
    <t>http://www.premiumtimesng.com/news/top-news/192529-nigerian-troops-clear-boko-haram-camp-kill-4-insurgents.html</t>
  </si>
  <si>
    <t>http://nationalmirroronline.net/new/troops-kill-four-insurgents-clear-another-camp-in-borno/</t>
  </si>
  <si>
    <t>Militants attack Ebonyi town, kill police officer</t>
  </si>
  <si>
    <t>Afikpo South</t>
  </si>
  <si>
    <t>Ebonyi</t>
  </si>
  <si>
    <t>http://www.premiumtimesng.com/news/top-news/192780-%E2%80%8Bmilitants-attack-ebonyi-town-kill-police-officer.html</t>
  </si>
  <si>
    <t>http://dailypost.ng/2015/11/07/police-confirm-militants-invasion-of-ebonyi-town/</t>
  </si>
  <si>
    <t>http://saharareporters.com/2015/11/07/militants-attack-ebonyi-town-kill-police-officer</t>
  </si>
  <si>
    <t>Afikpo South, Ebonyi, Nigeria</t>
  </si>
  <si>
    <t>Boko Haram Raids Borno Village Of Foodstuffs Then Sets It Ablaze</t>
  </si>
  <si>
    <t>Ashir</t>
  </si>
  <si>
    <t>http://saharareporters.com/2015/11/05/boko-haram-raids-borno-village-foodstuffs-then-sets-it-ablaze</t>
  </si>
  <si>
    <t>Suspected Boko Haram suicide bombers kill at least three in Chad</t>
  </si>
  <si>
    <t>http://af.reuters.com/article/nigeriaNews/idAFL8N1330BE20151108?feedType=RSS&amp;feedName=nigeriaNews</t>
  </si>
  <si>
    <t>http://www.vanguardngr.com/2015/11/boko-haram-suicide-bombing-kills-two-in-chad-security-source/</t>
  </si>
  <si>
    <t>http://news.xinhuanet.com/english/2015-11/09/c_134795552.htm</t>
  </si>
  <si>
    <t>Female Suicide Bombers Kill Three In Fotokol Mosque Attack In Cameroon</t>
  </si>
  <si>
    <t>http://af.reuters.com/article/nigeriaNews/idAFL8N1343NZ20151109?feedType=RSS&amp;feedName=nigeriaNews</t>
  </si>
  <si>
    <t>http://saharareporters.com/2015/11/09/female-suicide-bombers-kill-three-fotokol-mosque-attack-cameroon</t>
  </si>
  <si>
    <t>http://www.premiumtimesng.com/news/top-news/192946-boko-haram-suicide-bombers-kill-3-nigerian-refugees-in-cameroon.html</t>
  </si>
  <si>
    <t>Around 25 dead in Boko Haram raid in Niger, clashes with army</t>
  </si>
  <si>
    <t>http://af.reuters.com/article/nigeriaNews/idAFL8N1372C720151112?feedType=RSS&amp;feedName=nigeriaNews</t>
  </si>
  <si>
    <t>http://saharareporters.com/2015/11/12/25-believed-killed-boko-haram-attack-niger-0</t>
  </si>
  <si>
    <t>9 Boko Haram Terrorists Killed During Attack On Military Base In Borno</t>
  </si>
  <si>
    <t>http://www.premiumtimesng.com/news/top-news/193129-army-kills-7-insurgents-after-repelling-attack-on-troops-in-borno-spokesperson.html</t>
  </si>
  <si>
    <t>http://nationalmirroronline.net/new/boko-haram-attempts-retake-of-gworza/</t>
  </si>
  <si>
    <t>http://saharareporters.com/2015/11/13/9-boko-haram-terrorists-killed-during-attack-military-base-borno</t>
  </si>
  <si>
    <t>Troops demolish Boko Haram guard post in Sambisa, kill insurgents</t>
  </si>
  <si>
    <t>http://dailypost.ng/2015/11/14/breaking-troops-demolish-boko-haram-guard-post-in-sambisa-kill-insurgents-photos/</t>
  </si>
  <si>
    <t>5 suspected Boko Haram militants killed by Cameroonian army</t>
  </si>
  <si>
    <t>http://news.xinhuanet.com/english/2015-11/15/c_134818845.htm</t>
  </si>
  <si>
    <t>http://www.cameroononline.org/5-suspected-boko-haram-militants-killed-by-cameroonian-army/</t>
  </si>
  <si>
    <t>Yola blast killed 34, injured 80</t>
  </si>
  <si>
    <t>http://www.premiumtimesng.com/news/headlines/193401-yola-blast-killed-32-injured-80-nema.html</t>
  </si>
  <si>
    <t>http://af.reuters.com/article/nigeriaNews/idAFL8N13C53320151117?feedType=RSS&amp;feedName=nigeriaNews</t>
  </si>
  <si>
    <t>http://www.peoplesdailyng.com/death-toll-in-yola-blast-rises-to-34/</t>
  </si>
  <si>
    <t>19 killed in Kano twin suicide bomb blasts</t>
  </si>
  <si>
    <t>http://www.premiumtimesng.com/news/headlines/193444-update-police-confirm-15-persons-dead-57-injured-in-kano-explosions.html</t>
  </si>
  <si>
    <t>http://af.reuters.com/article/nigeriaNews/idAFL8N13D4AJ20151118?feedType=RSS&amp;feedName=nigeriaNews</t>
  </si>
  <si>
    <t>http://saharareporters.com/2015/11/19/kano-attack-death-toll-rises-19</t>
  </si>
  <si>
    <t>Troops kill 26 insurgents in Borno</t>
  </si>
  <si>
    <t>Mada</t>
  </si>
  <si>
    <t>http://nationalmirroronline.net/new/boko-haram-troops-kill-scores-destroy-matari-camp/</t>
  </si>
  <si>
    <t>http://www.vanguardngr.com/2015/11/boko-haram-special-forces-kill-40-terrorists-destroy-fabricated-rockets/</t>
  </si>
  <si>
    <t>At least 105 Nigerian soldiers missing after fierce gun battle with Boko Haram</t>
  </si>
  <si>
    <t>Gudunbali</t>
  </si>
  <si>
    <t>http://sunnewsonline.com/new/at-least-105-nigerian-soldiers-missing-after-fierce-gun-battle-with-boko-haram/</t>
  </si>
  <si>
    <t>http://www.premiumtimesng.com/news/headlines/193457-exclusive-at-least-105-nigerian-soldiers-missing-after-fierce-gun-battle-with-boko-haram.html</t>
  </si>
  <si>
    <t>http://dailypost.ng/2015/11/20/105-soldiers-not-missing-in-borno-army-spokesman/</t>
  </si>
  <si>
    <t>Boko Haram Attacks Fika Village, Kills 7</t>
  </si>
  <si>
    <t>Kwanti</t>
  </si>
  <si>
    <t>http://leadership.ng/news/476945/boko-haram-attacks-fika-village-kills-7</t>
  </si>
  <si>
    <t>Female Suicide Bomber Kills 7, Injures Several More At IDPs Screening</t>
  </si>
  <si>
    <t>Galimari</t>
  </si>
  <si>
    <t>http://saharareporters.com/2015/11/22/female-suicide-bomber-kills-7-injures-several-more-idps-screening</t>
  </si>
  <si>
    <t>http://news.yahoo.com/eight-killed-ne-nigeria-suicide-bombing-relief-agency-191507966.html</t>
  </si>
  <si>
    <t>http://www.thisdaylive.com/articles/8-die-in-borno-suicide-bomb-attack-police/226383/</t>
  </si>
  <si>
    <t>Female suicide bombers in Cameroon attack that kills 10</t>
  </si>
  <si>
    <t>Nigue</t>
  </si>
  <si>
    <t>http://af.reuters.com/article/nigeriaNews/idAFL8N13G0FE20151121?feedType=RSS&amp;feedName=nigeriaNews</t>
  </si>
  <si>
    <t>http://www.dailymail.co.uk/news/article-3328622/Boko-Haram-kill-nine-people-Cameroon-suicide-bombing.html?ITO=1490&amp;ns_mchannel=rss&amp;ns_campaign=1490</t>
  </si>
  <si>
    <t>http://www.cameroononline.org/breaking-news-cameroon-at-least-10-people-killed-in-a-suicide-bombing-in-the-north-of-the-country/</t>
  </si>
  <si>
    <t>Female suicide bomber kills 11 in Maiduguri</t>
  </si>
  <si>
    <t>http://nationalmirroronline.net/new/suicide-bomber-kills-7-in-maiduguri/</t>
  </si>
  <si>
    <t>http://saharareporters.com/2015/11/23/nine-people-murdered-suicide-attack-borno-state</t>
  </si>
  <si>
    <t>http://dailypost.ng/2015/11/23/boko-haram-female-suicide-bomber-kills-11-in-maiduguri/</t>
  </si>
  <si>
    <t>Boko Haram kills 38 civilians in Niger</t>
  </si>
  <si>
    <t>http://af.reuters.com/article/nigeriaNews/idAFL8N13L2WC20151126?feedType=RSS&amp;feedName=nigeriaNews</t>
  </si>
  <si>
    <t>http://www.premiumtimesng.com/news/top-news/194008-boko-haram-insurgents-kill-cleric-17-others-in-niger.html</t>
  </si>
  <si>
    <t>http://dailypost.ng/2015/11/26/boko-haram-kills-38-civilians-in-niger/</t>
  </si>
  <si>
    <t>21 die in Nigeria Shiite Muslim march Boko Haram suicide attack</t>
  </si>
  <si>
    <t>Dakasoye</t>
  </si>
  <si>
    <t>Kura</t>
  </si>
  <si>
    <t>http://news.yahoo.com/suicide-bomber-hits-shiite-muslim-procession-ne-nigeria-143903456.html</t>
  </si>
  <si>
    <t>http://af.reuters.com/article/nigeriaNews/idAFL8N13M3JV20151127?feedType=RSS&amp;feedName=nigeriaNews</t>
  </si>
  <si>
    <t>http://www.premiumtimesng.com/news/headlines/194007-ten-feared-dead-as-blast-hits-shiite-procession-in-kano.html</t>
  </si>
  <si>
    <t>Kura, Kano, Nigeria</t>
  </si>
  <si>
    <t>Boko Haram attacks Borno, killing soldier, 2 others</t>
  </si>
  <si>
    <t>Garijiram</t>
  </si>
  <si>
    <t>http://saharareporters.com/2015/11/29/boko-haram-kills-7-villagers-abduct-more-girls-borno</t>
  </si>
  <si>
    <t>http://www.ngrguardiannews.com/2015/12/borno-villagers-soldier-killed-in-fresh-boko-haram-attacks/</t>
  </si>
  <si>
    <t>Twin suicide attacks kill six people in north Cameroon</t>
  </si>
  <si>
    <t>Dabanga</t>
  </si>
  <si>
    <t>http://af.reuters.com/article/nigeriaNews/idAFL8N13N0LF20151128?feedType=RSS&amp;feedName=nigeriaNews</t>
  </si>
  <si>
    <t>http://www.independent.ie/world-news/two-suicide-bombers-kill-at-least-5-in-north-cameroon-34243361.html</t>
  </si>
  <si>
    <t>http://www.thefrontierpost.com/article/357216/11-killed-in-two-boko-haram-attacks-in-cameroon/</t>
  </si>
  <si>
    <t>Boko Haram kills 5 in Cameroon</t>
  </si>
  <si>
    <t>Boko Haram militants kill eight, wound two in Niger attack</t>
  </si>
  <si>
    <t>http://af.reuters.com/article/nigeriaNews/idAFL8N13Q2OM20151201?feedType=RSS&amp;feedName=nigeriaNews</t>
  </si>
  <si>
    <t>http://news2.onlinenigeria.com/news/general/443071-boko-haram-kills-four-torches-50-homes-in-niger.html</t>
  </si>
  <si>
    <t>Boko Haram Kills 7 Villagers, Abduct More Girls In Borno</t>
  </si>
  <si>
    <t>Bam</t>
  </si>
  <si>
    <t>kidnapped a "large but unspecified number"</t>
  </si>
  <si>
    <t>http://leadership.ng/news/479102/boko-haram-kills-7-villagers-abduct-girls-borno</t>
  </si>
  <si>
    <t>Double suicide blast in Cameroon kills at least three</t>
  </si>
  <si>
    <t>http://af.reuters.com/article/nigeriaNews/idAFL8N13R1AJ20151202?feedType=RSS&amp;feedName=nigeriaNews</t>
  </si>
  <si>
    <t>http://cameroonjournal.com/national-news/suicide-bombers-strike-again-kill-six-people-in-waza/</t>
  </si>
  <si>
    <t xml:space="preserve">1 Soldier, 20 Insurgents Die, As Military Repels Attack On Adamawa Town
</t>
  </si>
  <si>
    <t>http://www.premiumtimesng.com/news/top-news/194189-boko-haram-strikes-again-in-adamawa-burns-down-military-artillery.html</t>
  </si>
  <si>
    <t>http://leadership.ng/news/479521/1-soldier-20-insurgents-die-military-repels-attack-adamawa-town</t>
  </si>
  <si>
    <t>http://news2.onlinenigeria.com/news/general/443060-boko-haram-militants-strike-in-adamawa-burns-down-military-artillery.html</t>
  </si>
  <si>
    <t>Suicide bombers kill 3 in Borno</t>
  </si>
  <si>
    <t>http://sunnewsonline.com/new/twin-blasts-kill-5-in-borno/</t>
  </si>
  <si>
    <t>http://dailypost.ng/2015/12/04/breaking-twin-bomb-explosions-rock-borno/</t>
  </si>
  <si>
    <t>http://saharareporters.com/2015/12/04/update-twin-suicide-attacks-kill-5-vigilante-sources-say</t>
  </si>
  <si>
    <t xml:space="preserve">
Three Feared Killed In Borno Suicide Attack</t>
  </si>
  <si>
    <t>http://www.ngrguardiannews.com/2015/12/three-feared-killed-in-borno-suicide-attack/</t>
  </si>
  <si>
    <t>Triple suicide blast kills around 30 people in Lake Chad</t>
  </si>
  <si>
    <t>http://af.reuters.com/article/nigeriaNews/idAFL8N13U0FY20151205?feedType=RSS&amp;feedName=nigeriaNews</t>
  </si>
  <si>
    <t>http://saharareporters.com/2015/12/05/triple-suicide-bombing-leaves-least-30-dead-80-injured-lake-chad-island</t>
  </si>
  <si>
    <t>http://www.latimes.com/world/africa/la-fg-triple-suicide-bombings-in-chad-20151205-story.html</t>
  </si>
  <si>
    <t>3 Soldiers Killed As Nigerian Army Commences Attack On Boko Haram</t>
  </si>
  <si>
    <t>"several terrorists killed"</t>
  </si>
  <si>
    <t>http://saharareporters.com/2015/12/06/sambisa-forest-battle-3-soldiers-killed-nigerian-army-commences-attack-boko-haram</t>
  </si>
  <si>
    <t>http://www.premiumtimesng.com/news/headlines/194654-sambisa-forest-battle-3-soldiers-killed-as-nigerian-army-commences-attack-on-boko-haram.html</t>
  </si>
  <si>
    <t>http://www.vanguardngr.com/2015/12/sambisa-forest-troops-destroy-15-terrorists-camps-rescue-women-children/</t>
  </si>
  <si>
    <t>Boko Haram torches village near kidnapped girls' town</t>
  </si>
  <si>
    <t>Takulashi</t>
  </si>
  <si>
    <t>http://news.yahoo.com/boko-haram-torches-village-near-kidnapped-girls-town-170104362.html</t>
  </si>
  <si>
    <t>Suspected Boko Haram suicide bomber kills 10 in Cameroon</t>
  </si>
  <si>
    <t>http://af.reuters.com/article/nigeriaNews/idAFL8N14017A20151211?feedType=RSS&amp;feedName=nigeriaNews</t>
  </si>
  <si>
    <t>http://www.naharnet.com/stories/en/196767-at-least-7-civilians-killed-in-suicide-attack-in-north-cameroon</t>
  </si>
  <si>
    <t>http://www.voanews.com/content/seven-civilians-dead-in-cameroon-suicide-attack/3098655.html</t>
  </si>
  <si>
    <t>14 killed in Boko Haram raid in Nigeria: resident, vigilante</t>
  </si>
  <si>
    <t>Kamuya</t>
  </si>
  <si>
    <t>abducts "several" others</t>
  </si>
  <si>
    <t>http://en.africatime.com/congo/articles/14-killed-boko-haram-raid-nigeria-resident-vigilante</t>
  </si>
  <si>
    <t>http://dailypost.ng/2015/12/11/boko-haram-raids-yobe-village-kills-seven-abducts-others/</t>
  </si>
  <si>
    <t>http://www.vanguardngr.com/2015/12/14-killed-decapitated-in-boko-haram-raid-in-borno/</t>
  </si>
  <si>
    <t>30 dead in Boko Haram attack on three Nigeria villages</t>
  </si>
  <si>
    <t>Warwara, Mangari and Bura-Shika</t>
  </si>
  <si>
    <t>http://www.thisdaylive.com/articles/boko-haram-fulani-herdsmen-kill-22-in-borno-plateau/228018/</t>
  </si>
  <si>
    <t>http://news.yahoo.com/30-dead-boko-haram-attack-three-nigeria-villages-220803427.html</t>
  </si>
  <si>
    <t>Boko Haram ambush convoy, killing officer and soldier</t>
  </si>
  <si>
    <t>http://www.thisdaylive.com/articles/troops-kill-49-insurgents-rescue-150-captives/228277/</t>
  </si>
  <si>
    <t>Nigerian troops, Boko Haram clash in Buratai, army chiefâ€™s village</t>
  </si>
  <si>
    <t>http://www.vanguardngr.com/2015/12/nigerian-troops-boko-haram-clash-in-buratai-army-chiefs-village/</t>
  </si>
  <si>
    <t>http://dailypost.ng/2015/12/19/many-feared-killed-as-soldiers-boko-haram-battle-in-buratai/</t>
  </si>
  <si>
    <t>3 young suicide bombers kill at least 6 In Borno Village</t>
  </si>
  <si>
    <t>http://leadership.ng/news/485161/child-suicide-bomber-kill-self-8-others-borno-village</t>
  </si>
  <si>
    <t>http://dailypost.ng/2015/12/21/borno-child-suicide-bomber-kills-self-others-in-benisheikh-2/</t>
  </si>
  <si>
    <t>Four suicide bombers detonate bombs on Lake Chad island</t>
  </si>
  <si>
    <t>The 4th detonated but survived</t>
  </si>
  <si>
    <t>http://af.reuters.com/article/nigeriaNews/idAFL8N14C1LM20151223?feedType=RSS&amp;feedName=nigeriaNews</t>
  </si>
  <si>
    <t>http://af.reuters.com/article/nigeriaNews/idAFL8N14C1NN20151223?feedType=RSS&amp;feedName=nigeriaNews&amp;pageNumber=2&amp;virtualBrandChannel=0</t>
  </si>
  <si>
    <t>http://www.smh.com.au/world/four-suspected-boko-haram-islamists-detonate-suicide-bombs-on-lake-chad-island-20151223-glufoi.html</t>
  </si>
  <si>
    <t>Boko Haram militants in Niger kill five as regional attacks mount</t>
  </si>
  <si>
    <t>http://af.reuters.com/article/nigeriaNews/idAFL8N14C1TD20151223?feedType=RSS&amp;feedName=nigeriaNews</t>
  </si>
  <si>
    <t>Female suicide bomber kills 2 in Cameroon</t>
  </si>
  <si>
    <t>Nguetchewe</t>
  </si>
  <si>
    <t>16 Killed, 6 Abducted in Boko Haram Attack in Borno</t>
  </si>
  <si>
    <t>http://www.thisdaylive.com/articles/16-killed-6-abducted-in-boko-haram-attack-in-borno/228915/</t>
  </si>
  <si>
    <t>http://news2.onlinenigeria.com/latest-addition/448614-bloody-christmas-in-borno-as-boko-haram-kills-14-burns-entire-village.html</t>
  </si>
  <si>
    <t>http://saharareporters.com/2015/12/26/11-killed-boko-haram-insurgents-invade-borno-community</t>
  </si>
  <si>
    <t>Nigerian Troops Kill 10 Boko Haram Members</t>
  </si>
  <si>
    <t>Aldawari</t>
  </si>
  <si>
    <t>http://af.reuters.com/article/nigeriaNews/idAFL8N14G0GO20151227?feedType=RSS&amp;feedName=nigeriaNews</t>
  </si>
  <si>
    <t>http://saharareporters.com/2015/12/27/nigerian-troops-kill-10-boko-haram-members</t>
  </si>
  <si>
    <t>At least 30 dead in Madagali suicide attack</t>
  </si>
  <si>
    <t>http://www.usnews.com/news/world/articles/2015-12-27/boko-haram-attacks-northeast-nigerian-city-many-killed</t>
  </si>
  <si>
    <t>http://af.reuters.com/article/nigeriaNews/idAFL8N14H10320151228?feedType=RSS&amp;feedName=nigeriaNews&amp;pageNumber=2&amp;virtualBrandChannel=0</t>
  </si>
  <si>
    <t>http://www.premiumtimesng.com/news/headlines/195829-30-feared-killed-in-adamawa-suicide-attack.html</t>
  </si>
  <si>
    <t>Bombings In Maiduguri Leave At Least 52 Dead, Scores Wounded</t>
  </si>
  <si>
    <t>http://www.nytimes.com/2015/12/29/world/africa/attacks-kill-scores-in-nigeria.html?partner=rss&amp;emc=rss&amp;_r=0</t>
  </si>
  <si>
    <t>http://af.reuters.com/article/nigeriaNews/idAFL8N14H10320151228?feedType=RSS&amp;feedName=nigeriaNews</t>
  </si>
  <si>
    <t>http://saharareporters.com/2015/12/28/bombings-maiduguri-leave-least-34-dead-scores-wounded</t>
  </si>
  <si>
    <t>Two female suicide bombers blow themselves up in Cameroon, no other deaths</t>
  </si>
  <si>
    <t>Bodo</t>
  </si>
  <si>
    <t>http://af.reuters.com/article/nigeriaNews/idAFL8N14H17O20151228?feedType=RSS&amp;feedName=nigeriaNews</t>
  </si>
  <si>
    <t>Boko Haram kills Imamâ€™s son and friend</t>
  </si>
  <si>
    <t>http://www.cameroonweb.com/CameroonHomePage/NewsArchive/Boko-Haram-kills-Imam-s-son-and-friend-351322</t>
  </si>
  <si>
    <t>Militants Kill 25 In Adamawa Borno Border Villages</t>
  </si>
  <si>
    <t>Izge Gwoza and Izge Dambuwa</t>
  </si>
  <si>
    <t>http://saharareporters.com/2016/01/06/new-boko-haram-suicide-attack-kills-seven</t>
  </si>
  <si>
    <t>http://leadership.ng/news/489375/suicide-bomber-kills-5-returnee-idps-injures-many-borno</t>
  </si>
  <si>
    <t>http://dailyindependentnig.com/2016/01/militants-kill-26-adamawa-borno-border-villages/</t>
  </si>
  <si>
    <t xml:space="preserve">Seven killed in fresh Madagali Boko Haram attack
</t>
  </si>
  <si>
    <t>http://presstv.ir/Detail/2016/01/12/445501/Nigeria-Boko-Haram-Madagali-Adamawa/</t>
  </si>
  <si>
    <t>http://www.dailytrust.com.ng/news/general/updat-seven-killed-in-fresh-madagali-boko-haram-attack/128338.html</t>
  </si>
  <si>
    <t>http://leadership.ng/news/490893/boko-haram-kills-6-injures-8-madagali</t>
  </si>
  <si>
    <t>Suicide Attack In Cameroon Leaves 13 Dead</t>
  </si>
  <si>
    <t>Kouyape</t>
  </si>
  <si>
    <t>http://af.reuters.com/article/nigeriaNews/idAFL8N14X10C20160113?feedType=RSS&amp;feedName=nigeriaNews</t>
  </si>
  <si>
    <t>http://www.premiumtimesng.com/foreign/196690-suspected-boko-haram-bomber-kills-at-least-13-in-mosque.html</t>
  </si>
  <si>
    <t>http://saharareporters.com/2016/01/13/suicide-attack-cameroon-leaves-13-dead</t>
  </si>
  <si>
    <t>Troops kill Boko Haram fighters during battle in Babangida, Yobe State</t>
  </si>
  <si>
    <t>http://dailypost.ng/2016/01/15/troops-kill-boko-haram-fighters-during-battle-in-babangida-yobe-state-photos/</t>
  </si>
  <si>
    <t>http://www.channelstv.com/2016/01/15/army-repels-boko-haram-attack-on-military-base-in-yobe/</t>
  </si>
  <si>
    <t>http://saharareporters.com/2016/01/16/army-kills-14-boko-haram-members-sect-attacks-military-base-yobe</t>
  </si>
  <si>
    <t>Six Niger Soldiers Killed by Mine near Nigerian Border</t>
  </si>
  <si>
    <t>Kablewa</t>
  </si>
  <si>
    <t>N'Guigmi</t>
  </si>
  <si>
    <t>6 Nigerien soldiers killed</t>
  </si>
  <si>
    <t>http://www.naharnet.com/stories/en/199723-six-niger-soldiers-killed-by-mine-near-nigerian-border</t>
  </si>
  <si>
    <t>12.61588)</t>
  </si>
  <si>
    <t>N'Guigmi, Diffa, Nigeria</t>
  </si>
  <si>
    <t>Four Killed In Suicide Bombing At Mosque In Northern Cameroon</t>
  </si>
  <si>
    <t>http://saharareporters.com/2016/01/18/four-killed-suicide-bombing-mosque-northern-cameroon</t>
  </si>
  <si>
    <t>http://www.startribune.com/official-teenage-suicide-bomber-kills-4-at-cameroon-mosque/365677611/</t>
  </si>
  <si>
    <t>http://www.cameroononline.org/4-dead-in-suicide-attack-at-cameroon-mosque-security-source/</t>
  </si>
  <si>
    <t>Nigerian troops kill 10 insurgents in Marte</t>
  </si>
  <si>
    <t>http://www.premiumtimesng.com/news/headlines/197235-nigerian-troops-kill-dozens-of-insurgents-recover-arms-hostages.html</t>
  </si>
  <si>
    <t>Troops kill 3 insurgents in Damboa</t>
  </si>
  <si>
    <t>Ajigin</t>
  </si>
  <si>
    <t>Troops kill 21 insurgents in Marte</t>
  </si>
  <si>
    <t>Army repels Boko Haram attack in Buratai</t>
  </si>
  <si>
    <t>http://www.dailytrust.com.ng/news/general/army-repels-boko-haram-attack-in-buratai/130104.html</t>
  </si>
  <si>
    <t>Troops kill 8 insugrents in Gwoza</t>
  </si>
  <si>
    <t>Dure</t>
  </si>
  <si>
    <t>Troops kill 20 insurgents in Dikwa</t>
  </si>
  <si>
    <t>Troops kil 4 insurgents in Askira/Uba</t>
  </si>
  <si>
    <t>http://allafrica.com/stories/201601250058.html</t>
  </si>
  <si>
    <t>Nigerian Troops Kill 10 Terrorists During Raid Operations</t>
  </si>
  <si>
    <t>http://saharareporters.com/2016/01/22/nigerian-troops-kill-10-terrorists-during-raid-operations</t>
  </si>
  <si>
    <t>Three Suicide Bombers Killed Near Northeast Nigeria's Maiduguri</t>
  </si>
  <si>
    <t>http://www.bloomberg.com/news/articles/2016-01-22/three-suicide-bombers-killed-near-northeast-nigeria-s-maiduguri</t>
  </si>
  <si>
    <t>http://dailypost.ng/2016/01/22/troops-kill-63-terrorists-in-a-week-intercepts-three-suicide-bombers/</t>
  </si>
  <si>
    <t>Boko Haram militants kill one in fresh Yobe town attack</t>
  </si>
  <si>
    <t>http://www.dailytrust.com.ng/news/general/boko-haram-militants-kill-one-in-fresh-yobe-town-attack/130432.html</t>
  </si>
  <si>
    <t>http://www.vanguardngr.com/2016/01/one-killed-in-boko-haram-attack-in-yobe/</t>
  </si>
  <si>
    <t>http://www.globalsecurity.org/military/library/news/2016/01/mil-160125-presstv03.htm</t>
  </si>
  <si>
    <t>Four suicide bombers linked to Boko Haram kill dozens in Cameroon</t>
  </si>
  <si>
    <t>http://af.reuters.com/article/nigeriaNews/idAFL8N15926Z?feedType=RSS&amp;feedName=nigeriaNews</t>
  </si>
  <si>
    <t>http://www.therepublic.com/view/story/cf4f0105bf9d4589a6959d7208ae404d/AF--Boko-Haram</t>
  </si>
  <si>
    <t>http://www.digitaljournal.com/news/world/many-fatalities-in-three-suicide-attacks-in-north-cameroon/article/455757</t>
  </si>
  <si>
    <t>Bomb blasts kill 14, injure 24 in Chibok</t>
  </si>
  <si>
    <t>http://af.reuters.com/article/nigeriaNews/idAFL8N15B3SX?feedType=RSS&amp;feedName=nigeriaNews</t>
  </si>
  <si>
    <t>http://nationalmirroronline.net/new/bomb-blasts-kill-14-injure-24-in-chibok/</t>
  </si>
  <si>
    <t>Suicide bombers kill four in north Cameroon school</t>
  </si>
  <si>
    <t>http://af.reuters.com/article/nigeriaNews/idAFL8N15C2C2?feedType=RSS&amp;feedName=nigeriaNews</t>
  </si>
  <si>
    <t>At least 18 killed as suicide attacker hits market in NE Nigeria</t>
  </si>
  <si>
    <t>http://www.premiumtimesng.com/news/headlines/197642-10-feared-killed-blast-hits-adamawa-market.html</t>
  </si>
  <si>
    <t>http://af.reuters.com/article/nigeriaNews/idAFL8N15D3K6?feedType=RSS&amp;feedName=nigeriaNews</t>
  </si>
  <si>
    <t>http://www.globaltimes.cn/content/966432.shtml</t>
  </si>
  <si>
    <t>Boko Haram burns kids alive in Nigeria, 86 dead: officials</t>
  </si>
  <si>
    <t>http://af.reuters.com/article/nigeriaNews/idAFL8N15F0I6?feedType=RSS&amp;feedName=nigeriaNews</t>
  </si>
  <si>
    <t>http://www.premiumtimesng.com/news/top-news/197800-nema-declares-65-dead-136-injured-dalori-village-attack-borno.html</t>
  </si>
  <si>
    <t>http://www.startribune.com/boko-haram-burns-kids-alive-in-northeast-nigeria-witness/367133841/</t>
  </si>
  <si>
    <t>5 dead, 4 injured as CJTF vehicles step on Boko Haramâ€™s landmines in Borno</t>
  </si>
  <si>
    <t>Buma</t>
  </si>
  <si>
    <t>http://www.vanguardngr.com/2016/01/5-dead-4-injured-as-cjtf-vehicles-step-on-suspected-boko-harams-landmines-in-borno/</t>
  </si>
  <si>
    <t>Boko Haram kills 6 in fresh Borno village attack</t>
  </si>
  <si>
    <t>Goniambari</t>
  </si>
  <si>
    <t>http://www.vanguardngr.com/2016/02/boko-haram-kills-6-in-fresh-borno-village-attack/</t>
  </si>
  <si>
    <t>http://news2.onlinenigeria.com/latest-addition/456051-boko-haram-invades-borno-village.html</t>
  </si>
  <si>
    <t>Two Suicide Bombers Intercepted in Maiduguri</t>
  </si>
  <si>
    <t>http://www.thisdaylive.com/articles/two-suicide-bombers-intercepted-in-maiduguri/230947/</t>
  </si>
  <si>
    <t>http://dailypost.ng/2016/02/03/boko-haram-troops-kill-58-terrorists-rescue-520-hostages-in-borno/</t>
  </si>
  <si>
    <t>Boko Haram attacks Borno communities again, kills 4</t>
  </si>
  <si>
    <t>Mairi and malari</t>
  </si>
  <si>
    <t>http://www.premiumtimesng.com/news/top-news/198070-boko-haram-attacks-borno-communities-kills-4.html</t>
  </si>
  <si>
    <t>http://www.bloomberg.com/news/articles/2016-02-06/militants-kill-four-people-in-nigeria-s-northeastern-borno-state</t>
  </si>
  <si>
    <t>http://news2.onlinenigeria.com/news/general/456629-boko-haram-raids-two-borno-communities-kills-four.html</t>
  </si>
  <si>
    <t>Boko Haram kills 5 in Jawu</t>
  </si>
  <si>
    <t>Jawu</t>
  </si>
  <si>
    <t>http://nationalmirroronline.net/new/10-killed-in-terror-attacks-in-borno-villages/</t>
  </si>
  <si>
    <t>Female suicide bombers kill over 60 people in northeast Nigeria</t>
  </si>
  <si>
    <t>http://af.reuters.com/article/nigeriaNews/idAFL8N15P5BA?feedType=RSS&amp;feedName=nigeriaNews</t>
  </si>
  <si>
    <t>http://saharareporters.com/2016/02/10/least-60-murdered-boko-haram-officials-confirm</t>
  </si>
  <si>
    <t>http://www.premiumtimesng.com/news/headlines/198295-58-killed-78-injured-suicide-bombings-borno-idp-camp.html</t>
  </si>
  <si>
    <t>Double suicide bombing in Cameroon's north kills at least 10</t>
  </si>
  <si>
    <t>http://af.reuters.com/article/nigeriaNews/idAFL8N15P2LR?feedType=RSS&amp;feedName=nigeriaNews</t>
  </si>
  <si>
    <t>http://www.usnews.com/news/world/articles/2016-02-10/double-suicide-bombing-in-cameroons-north-kills-at-least-10</t>
  </si>
  <si>
    <t>http://www.africareview.com/News/Scores-killed-in-Cameroon-suicide-bomb-attacks/-/979180/3070926/-/c8xp24z/-/index.html</t>
  </si>
  <si>
    <t>Cameroon soldiers kill 27 Boko Haram members in Nigerian border</t>
  </si>
  <si>
    <t>Ashigashiya</t>
  </si>
  <si>
    <t>http://dailypost.ng/2016/02/12/cameroon-soldiers-kill-17-boko-haram-members-in-nigerian-border/</t>
  </si>
  <si>
    <t>http://news.yahoo.com/cameroon-soldiers-kill-27-boko-haram-fighters-across-113932388.html</t>
  </si>
  <si>
    <t>4 killed, 21 houses burnt as Boko Haram attacks Borno village</t>
  </si>
  <si>
    <t>Shuwari</t>
  </si>
  <si>
    <t>http://saharareporters.com/2016/02/12/boko-haram-kills-four-raids-village-food-borno-state</t>
  </si>
  <si>
    <t>http://www.dailytrust.com.ng/news/general/4-killed-21-houses-burnt-as-boko-haram-attacks-borno-village/133345.html</t>
  </si>
  <si>
    <t>Boko Haram kill 8 in Borno</t>
  </si>
  <si>
    <t>Kachifa</t>
  </si>
  <si>
    <t>http://saharareporters.com/2016/02/13/more-30-civilians-murdered-boko-haram-borno-state-jtf-sources-say</t>
  </si>
  <si>
    <t>http://news.yahoo.com/gunmen-kill-30-two-nigeria-village-raids-vigilantes-221752780.html</t>
  </si>
  <si>
    <t>http://www.ngrguardiannews.com/2016/02/30-dead-in-fresh-boko-haram-raids-on-borno-villages/</t>
  </si>
  <si>
    <t>Boko Haram kill 22 in Borno</t>
  </si>
  <si>
    <t>Yakhari</t>
  </si>
  <si>
    <t>Cameroonian, Nigerian troops kill 162 Boko Haram insurgents</t>
  </si>
  <si>
    <t>Operation took place February 11 to February 14</t>
  </si>
  <si>
    <t>http://www.premiumtimesng.com/news/top-news/198544-cameroonian-nigerian-troops-kill-162-boko-haram-insurgents-official.html</t>
  </si>
  <si>
    <t>http://sunnewsonline.com/new/cameroon-soldiers-kill-162-boko-haram-fighters/</t>
  </si>
  <si>
    <t>http://www.vanguardngr.com/2016/02/troops-kill-162-boko-haram-insurgents-cameroonian-commissioner/</t>
  </si>
  <si>
    <t>Boko Haram Kills Six, Razes 20 Houses In Adamawa</t>
  </si>
  <si>
    <t>Kuda</t>
  </si>
  <si>
    <t>http://news2.onlinenigeria.com/latest-addition/459617-boko-haram-kills-six-razes-20-houses-in-adamawa.html</t>
  </si>
  <si>
    <t>Nigerian troops â€˜killâ€™ more Boko Haram terrorists in Sambisa ambush</t>
  </si>
  <si>
    <t>Komala and Musafanari</t>
  </si>
  <si>
    <t>"number" of terrorists killed</t>
  </si>
  <si>
    <t>http://www.premiumtimesng.com/news/more-news/198638-nigerian-troops-kill-boko-haram-terrorists-sambisa-ambush.html</t>
  </si>
  <si>
    <t>Suicide bombers kill at least 24 in Cameroon market</t>
  </si>
  <si>
    <t>Meme</t>
  </si>
  <si>
    <t>http://af.reuters.com/article/nigeriaNews/idAFL8N15Y27Q?feedType=RSS&amp;feedName=nigeriaNews</t>
  </si>
  <si>
    <t>http://www.voanews.com/content/cameroon-suicide-attack-targets-meme-market/3197929.html</t>
  </si>
  <si>
    <t>http://www.africanews.com/2016/02/19/cameroon-22-dead-in-double-bomb-blast-at-a-market-in-the-far-north/</t>
  </si>
  <si>
    <t>Army foils attack on Dikwa, kills 26 Boko Haram militants</t>
  </si>
  <si>
    <t>http://www.dailytrust.com.ng/news/general/army-foils-attack-on-dikwa-kills-26-boko-haram-militants/135302.html</t>
  </si>
  <si>
    <t>http://news.yahoo.com/nigeria-army-foils-boko-haram-attack-military-083413024.html</t>
  </si>
  <si>
    <t>http://www.naharnet.com/stories/en/203053-nigeria-army-foils-boko-haram-attack</t>
  </si>
  <si>
    <t>Cameroon says its army kills 92 militants in operation with Nigeria</t>
  </si>
  <si>
    <t>http://af.reuters.com/article/nigeriaNews/idAFL8N1655GY?feedType=RSS&amp;feedName=nigeriaNews</t>
  </si>
  <si>
    <t>http://saharareporters.com/2016/02/23/nigerian-and-cameroonian-forces-kill-20-insurgents-talalakumshe-rescue-150-kodo</t>
  </si>
  <si>
    <t>http://sunnewsonline.com/new/boko-haram-many-insurgents-feared-killed-in-massive-offensive/</t>
  </si>
  <si>
    <t>Nigerian troops clear Boko Haramâ€™s â€˜hospitalâ€™, bomb factory, fuel dump</t>
  </si>
  <si>
    <t>Kotokuma</t>
  </si>
  <si>
    <t>http://www.premiumtimesng.com/news/top-news/199195-nigerian-troops-clear-boko-harams-hospital-bomb-factory-fuel-dump-army.html</t>
  </si>
  <si>
    <t>Military Repels Boko Haram Attack In Bama, Kill Five Terrorists</t>
  </si>
  <si>
    <t>http://saharareporters.com/2016/03/04/military-repels-boko-haram-attack-bama-kill-five-terrorists</t>
  </si>
  <si>
    <t>3 terrorists killed, 3 Nigerian soldiers injured as troops battle Boko Haram</t>
  </si>
  <si>
    <t>http://www.premiumtimesng.com/news/top-news/199645-several-terrorists-killed-3-nigerian-soldiers-injured-troops-battle-boko-haram-army.html</t>
  </si>
  <si>
    <t>http://www.punchng.com/troops-raid-boko-haram-hideouts-kill-five/</t>
  </si>
  <si>
    <t>http://allafrica.com/stories/201603070870.html</t>
  </si>
  <si>
    <t>Military in gun battle with Boko Haram in Borno</t>
  </si>
  <si>
    <t>http://www.dailytrust.com.ng/news/general/military-in-gun-battle-with-boko-haram-in-borno/137013.html</t>
  </si>
  <si>
    <t>Soldiers Nab Wanted Boko Haram Commander, Intercept Insurgent's Fuel Supply</t>
  </si>
  <si>
    <t>Dabar Masara</t>
  </si>
  <si>
    <t>http://allafrica.com/stories/201603110645.html</t>
  </si>
  <si>
    <t>http://panarmenian.net/m/eng/news/207907</t>
  </si>
  <si>
    <t>http://www.vanguardngr.com/2016/03/troops-nab-wantd-boko-haram-terorist/</t>
  </si>
  <si>
    <t>Nigerian troops kill 17 insurgents in Pulka</t>
  </si>
  <si>
    <t>Sometime between 3/11 and 3/13</t>
  </si>
  <si>
    <t>http://nationalmirroronline.net/new/boko-haram-troops-kill-scores-of-terrorists-destroy-camps-in-48-hours/</t>
  </si>
  <si>
    <t>http://www.premiumtimesng.com/news/top-news/200071-nigerian-army-announces-series-successive-victories-boko-haram.html</t>
  </si>
  <si>
    <t>Boko Haram Kill 15 People In Mussa</t>
  </si>
  <si>
    <t>http://saharareporters.com/2016/03/15/boko-haram-killed-15-people-mussa-area-yesterday-used-ieds-against-civilian-jtf</t>
  </si>
  <si>
    <t>Five killed in another Boko Haram attack in Borno village</t>
  </si>
  <si>
    <t>http://www.premiumtimesng.com/regional/nnorth-east/200219-five-killed-another-boko-haram-attack-borno-village.html</t>
  </si>
  <si>
    <t>http://dailypost.ng/2016/03/15/three-civilian-vigilantes-going-to-fight-boko-haram-die-in-borno/</t>
  </si>
  <si>
    <t>Two suicide bombers kill 25 at mosque in northeast Nigeria's Maiduguri</t>
  </si>
  <si>
    <t>http://af.reuters.com/article/nigeriaNews/idAFL5N16O2BI?feedType=RSS&amp;feedName=nigeriaNews</t>
  </si>
  <si>
    <t>http://www.premiumtimesng.com/regional/nnorth-east/200215-suicide-bomber-kills-22-worshippers-in-maiduguri-mosque.html</t>
  </si>
  <si>
    <t>http://www.vanguardngr.com/2016/03/death-toll-in-nigeria-suicide-bombing-rises-to-25/</t>
  </si>
  <si>
    <t>Nigerian Troops Pursue Boko Haram Fighters In Borno</t>
  </si>
  <si>
    <t>Kumala</t>
  </si>
  <si>
    <t>http://saharareporters.com/2016/03/17/nigerian-troops-pursue-boko-haram-fighters-borno</t>
  </si>
  <si>
    <t>Boko Haram suicide bombers kill military commander in Niger</t>
  </si>
  <si>
    <t>Other attack was by AQIM closer to the border w/ Burkina</t>
  </si>
  <si>
    <t>http://news.yahoo.com/two-separate-islamist-attacks-kill-4-niger-040153911.html</t>
  </si>
  <si>
    <t>http://www.voanews.com/content/niger-police-killed-in-attack-near-border/3243253.html</t>
  </si>
  <si>
    <t>Boko Haram abducts fresh 16 women, girls</t>
  </si>
  <si>
    <t>Sabongari Madagali</t>
  </si>
  <si>
    <t>http://sunnewsonline.com/boko-haram-abducts-fresh-16-women-girls/</t>
  </si>
  <si>
    <t>http://www.vanguardngr.com/2016/03/boko-haram-insurgents-abducts-14-women-2-girls-adamawa/</t>
  </si>
  <si>
    <t>http://news.yahoo.com/boko-haram-kidnaps-16-women-ne-nigeria-police-213052359.html</t>
  </si>
  <si>
    <t>One soldier dies as troops kill 58, dislodge terrorists</t>
  </si>
  <si>
    <t>Abukarti, Baradili, Borgozo, Gaijaribul Abukar, kolomi, Marguba, Umarumi and Yasori 1 and 2</t>
  </si>
  <si>
    <t>http://sunnewsonline.com/one-soldier-dies-as-troops-kill-58-dislodge-terrorists/</t>
  </si>
  <si>
    <t>http://reporters365.com/2016/03/81241/military-sustains-clearance-operations/</t>
  </si>
  <si>
    <t>Suicide bombings averted in Borno, suspected female bombers gunned down</t>
  </si>
  <si>
    <t>Umurari</t>
  </si>
  <si>
    <t>http://www.premiumtimesng.com/news/headlines/200810-suicide-bombings-averted-borno-suspected-female-bombers-gunned.html</t>
  </si>
  <si>
    <t>http://sunnewsonline.com/army-intercepts-2-suicide-bombers-in-borno/</t>
  </si>
  <si>
    <t>http://saharareporters.com/2016/03/25/7-division-garrison-guns-down-suicide-bomber</t>
  </si>
  <si>
    <t>Five Civilians Killed In Boko Haram Raid On Friday, Four Terrorists Apprehended</t>
  </si>
  <si>
    <t>Bori</t>
  </si>
  <si>
    <t>http://saharareporters.com/2016/03/19/five-civilians-killed-boko-haram-raid-friday-four-terrorists-apprehended</t>
  </si>
  <si>
    <t>Four People Killed In Boko Haram Raid In Borno State</t>
  </si>
  <si>
    <t>Tumpun</t>
  </si>
  <si>
    <t>http://saharareporters.com/2016/03/26/four-people-killed-boko-haram-raid-borno-state</t>
  </si>
  <si>
    <t>Six Nigerien soldiers killed in Boko Haram ambush</t>
  </si>
  <si>
    <t>http://news.xinhuanet.com/english/2016-03/31/c_135240732.htm</t>
  </si>
  <si>
    <t>http://kazakh-tv.kz/en/view/world_news/page_152702_boko-haram-attack-kills-niger-soldiers</t>
  </si>
  <si>
    <t>â€˜Nigerian Army kills Boko Haram terrorists, clears arms factory in Borno</t>
  </si>
  <si>
    <t>http://www.premiumtimesng.com/news/top-news/201160-nigerian-army-kills-boko-haram-terrorists-clears-arms-factory-borno.html</t>
  </si>
  <si>
    <t>http://www.vanguardngr.com/2016/04/troops-kill-9-terrorists-clear-hideouts-in-wulwuta/</t>
  </si>
  <si>
    <t>http://news2.onlinenigeria.com/news/general/473247-troops-kill-nine-boko-haram-members-in-bama.html</t>
  </si>
  <si>
    <t>3 Soldiers, 2 Vigilante Members Killed As Insurgents Launch Attack On Izghe</t>
  </si>
  <si>
    <t>http://leadership.ng/news/515952/terrorist-3-soldiers-2-vigilante-members-killed-insurgents-launch-attack-izghe</t>
  </si>
  <si>
    <t>http://www.dailytrust.com.ng/news/general/soldiers-repel-attack-on-izige-lose-3-to-militants/141363.html</t>
  </si>
  <si>
    <t>http://www.peoplesdailyng.com/army-repels-boko-haram-attack-in-madagali/</t>
  </si>
  <si>
    <t>Five Girls On A Suicide Mission Killed Near Maiduguri</t>
  </si>
  <si>
    <t>Jimini and Madiyari</t>
  </si>
  <si>
    <t>http://saharareporters.com/2016/04/08/four-girls-suicide-mission-killed-near-maiduguri</t>
  </si>
  <si>
    <t>http://www.premiumtimesng.com/regional/nnorth-east/201480-nigerian-troops-foil-another-boko-haram-attempt-enter-maiduguri-killed-suicide-bombers.html</t>
  </si>
  <si>
    <t>http://www.thisdaylive.com/index.php/2016/04/08/five-female-suicide-bombers-killed-in-borno/</t>
  </si>
  <si>
    <t>Troops kill 7 militants in Borno</t>
  </si>
  <si>
    <t>http://www.premiumtimesng.com/news/top-news/201889-nigerian-troops-foil-boko-haram-attacks-borno-town-kill-top-terrorists-rescue-455-abductees.html</t>
  </si>
  <si>
    <t>http://dailypost.ng/2016/04/16/troops-kill-34-terrorists-rescue-455-in-borno/</t>
  </si>
  <si>
    <t>http://news2.onlinenigeria.com/headline/476619-read-how-nigerian-troops-kill-34-terrorists-and-rescue-455-in-borno.html</t>
  </si>
  <si>
    <t>Troops kill 27 insurgents in Borno; lose 1 CTJF</t>
  </si>
  <si>
    <t>Wulge and Walamari</t>
  </si>
  <si>
    <t>Nigerian forces repel Boko Haram attack near Niger border</t>
  </si>
  <si>
    <t>Kareto</t>
  </si>
  <si>
    <t>http://af.reuters.com/article/nigeriaNews/idAFL5N17L2GZ?feedType=RSS&amp;feedName=nigeriaNews</t>
  </si>
  <si>
    <t>http://www.premiumtimesng.com/news/top-news/201979-breaking-nigerian-soldiers-boko-haram-insurgents-fierce-gun-battle-borno.html</t>
  </si>
  <si>
    <t>http://news2.onlinenigeria.com/headline/477211-borno-attack-30-boko-haram-terrorists-killed-24-soldiers-and-officers-injured.html</t>
  </si>
  <si>
    <t>Cameroonian soldiers killed by suspected Boko Haram militants</t>
  </si>
  <si>
    <t>http://news.xinhuanet.com/english/2016-04/20/c_135297565.htm</t>
  </si>
  <si>
    <t>Boko Haram ambushes Nigeria military commanderâ€™s convoy</t>
  </si>
  <si>
    <t>"some" terrorists killed</t>
  </si>
  <si>
    <t>http://www.premiumtimesng.com/news/top-news/202050-breaking-boko-haram-ambushes-nigeria-military-commanders-convoy.html</t>
  </si>
  <si>
    <t>http://nationalmirroronline.net/new/bharam-kills-soldier-as-goc-escapes-death-in-ambush/</t>
  </si>
  <si>
    <t>Boko Haram gunmen kill 11 in Yobe</t>
  </si>
  <si>
    <t>http://www.dailytrust.com.ng/news/general/b-haram-militants-on-horseback-kill-11-in-yobe/143419.html</t>
  </si>
  <si>
    <t>http://guardian.ng/news/boko-haram-gunmen-kill-11-in-yobe/</t>
  </si>
  <si>
    <t>http://dailytimes.com.pk/world/21-Apr-16/boko-haram-gunmen-kill-11-in-nigeria</t>
  </si>
  <si>
    <t>Female suicide bombers kill eight at refugee camp in northeast Nigeria</t>
  </si>
  <si>
    <t>http://af.reuters.com/article/nigeriaNews/idAFL5N17O2II?feedType=RSS&amp;feedName=nigeriaNews</t>
  </si>
  <si>
    <t>http://saharareporters.com/2016/04/21/two-female-suicide-bombers-kill-seven-borno-idp-camp</t>
  </si>
  <si>
    <t>http://sunnewsonline.com/female-bombers-kill-7-at-bornos-idp-camp/</t>
  </si>
  <si>
    <t>Troops intercept suicide bomber in Borno</t>
  </si>
  <si>
    <t>http://nationalmirroronline.net/new/troops-intercept-suicide-bomber-in-borno/</t>
  </si>
  <si>
    <t>http://sunnewsonline.com/nigerian-army-averts-another-suicide-attack-in-borno/</t>
  </si>
  <si>
    <t>http://saharareporters.com/2016/04/23/nigerian-troops-avert-deadly-boko-haram-suicide-attack-borno</t>
  </si>
  <si>
    <t>Over nine terrorists killed, six soldiers injured</t>
  </si>
  <si>
    <t>http://www.thisdaylive.com/index.php/2016/05/02/troops-discover-another-boko-haram-bomb-factory-foil-attack-on-military-installations/</t>
  </si>
  <si>
    <t>Boko Haram kills 30 fulani herdsmen</t>
  </si>
  <si>
    <t>http://pulse.ng/local/in-borno-boko-haram-kills-30-fulani-herdsmen-id4982271.html</t>
  </si>
  <si>
    <t>Nigerian troops foil Boko Haram attack, kill 9 terrorists</t>
  </si>
  <si>
    <t>Wunbi</t>
  </si>
  <si>
    <t>http://www.premiumtimesng.com/news/top-news/202708-nigerian-troops-foil-boko-haram-attack-kill-9-terrorists-spokesperson.html</t>
  </si>
  <si>
    <t>http://sunnewsonline.com/boko-haram-soldiers-kill-9-six-wounded/</t>
  </si>
  <si>
    <t>2 teenage girls attempting suicide attack killed</t>
  </si>
  <si>
    <t>http://pulse.ng/local/boko-haram-2-teenage-girls-attempting-suicide-attack-killed-id5013538.html</t>
  </si>
  <si>
    <t>Nigerian troops intercept another Boko Haram suicide bomber</t>
  </si>
  <si>
    <t>http://www.premiumtimesng.com/news/more-news/203250-nigerian-troops-intercept-another-boko-haram-suicide-bomber.html</t>
  </si>
  <si>
    <t>Maiduguri explosion kills 8, injures 19</t>
  </si>
  <si>
    <t>http://nationalmirroronline.net/new/maiduguri-explosion-kills-8-injures-19/</t>
  </si>
  <si>
    <t>http://af.reuters.com/article/nigeriaNews/idAFL5N18951S?feedType=RSS&amp;feedName=nigeriaNews</t>
  </si>
  <si>
    <t>http://www.premiumtimesng.com/news/more-news/203306-tension-maiduguri-female-suicide-bomber-kills-policeman-attacks-secretariat.html</t>
  </si>
  <si>
    <t>Boko Haram: Troops repel attack in Sambisa</t>
  </si>
  <si>
    <t>http://sunnewsonline.com/boko-haram-troops-repel-attack-in-sambisa/</t>
  </si>
  <si>
    <t>http://allafrica.com/stories/201605140130.html</t>
  </si>
  <si>
    <t>Six killed in suspected Boko Haram raid on Niger village</t>
  </si>
  <si>
    <t>http://af.reuters.com/article/nigeriaNews/idAFL5N18H2QF?feedType=RSS&amp;feedName=nigeriaNews</t>
  </si>
  <si>
    <t>http://allafrica.com/stories/201605210171.html</t>
  </si>
  <si>
    <t>Shekauâ€™s bodyguard kills Boko Haram chief bomb maker</t>
  </si>
  <si>
    <t>http://sunnewsonline.com/shekaus-bodyguard-kills-boko-haram-chief-bomb-maker-army/</t>
  </si>
  <si>
    <t>Boko Haram kills 13, takes over five Borno communites</t>
  </si>
  <si>
    <t>Khaddamari</t>
  </si>
  <si>
    <t>http://www.vanguardngr.com/2016/05/boko-haram-kills-13-takes-five-borno-communites/</t>
  </si>
  <si>
    <t>http://www.nigeriaonline.news/news/boko-haram-attacks-jere-borno-state/</t>
  </si>
  <si>
    <t>http://www.thisdaylive.com/index.php/2016/05/27/boko-haram-razes-5-borno-villages/</t>
  </si>
  <si>
    <t>Niger says kills 12 Boko Haram fighters in gun battle</t>
  </si>
  <si>
    <t>http://af.reuters.com/article/nigeriaNews/idAFL8N18P0JC?feedType=RSS&amp;feedName=nigeriaNews</t>
  </si>
  <si>
    <t>http://abcnews.go.com/International/wireStory/niger-military-kills-10-boko-haram-extremists-39452915</t>
  </si>
  <si>
    <t>Bomb explosion kills five in Borno</t>
  </si>
  <si>
    <t>http://saharareporters.com/2016/05/29/soldier-four-persons-killed-boko-haram-land-mine-explodes-near-checkpoint-biu</t>
  </si>
  <si>
    <t>http://nationalmirroronline.net/new/boko-haram-kills-soldier-4-civilians-in-borno-bomb-blast/</t>
  </si>
  <si>
    <t>http://www.punchng.com/bomb-explosion-kills-five-borno/</t>
  </si>
  <si>
    <t>Nigerian troops kill Boko Haramâ€™s most feared butcher, 18 others</t>
  </si>
  <si>
    <t>Chukungudu</t>
  </si>
  <si>
    <t>http://saharareporters.com/2016/06/03/nigerian-troops-kill-boko-haram-ameer-18-terrorists-chukungudu-borno-state</t>
  </si>
  <si>
    <t>http://www.premiumtimesng.com/news/headlines/204666-nigerian-troops-kill-boko-harams-feared-butcher-18-others.html</t>
  </si>
  <si>
    <t>Soldier, 8 militants killed in Boko Haram trap</t>
  </si>
  <si>
    <t>Ajiri</t>
  </si>
  <si>
    <t>http://www.nigeriaonline.news/news/troops-ambush-%e2%80%8eterrorists-kill-3-lose-soldier-in-boko-haram-trap/</t>
  </si>
  <si>
    <t>http://allafrica.com/stories/201606030589.html</t>
  </si>
  <si>
    <t>Boko Haram attack in southeastern Niger kills 32 soldiers</t>
  </si>
  <si>
    <t>30 Nigierien and 2 Nigerian soldiers; "several deaths" among the assailants</t>
  </si>
  <si>
    <t>http://af.reuters.com/article/nigeriaNews/idAFL8N18W0CM?feedType=RSS&amp;feedName=nigeriaNews</t>
  </si>
  <si>
    <t>http://www.vanguardngr.com/2016/06/32-troops-killed-clash-boko-haram-fighters-defence-ministry/</t>
  </si>
  <si>
    <t>http://allafrica.com/stories/201606040438.html</t>
  </si>
  <si>
    <t>Boko Haram: 130 killed as Niger, Chad troops fight insurgents in Bosso</t>
  </si>
  <si>
    <t>Troops from Niger and Chad</t>
  </si>
  <si>
    <t>http://dailypost.ng/2016/06/10/boko-haram-130-killed-as-niger-chad-troops-fight-insurgents-in-bosso/</t>
  </si>
  <si>
    <t>Boko Haram kills four women in Nigeria</t>
  </si>
  <si>
    <t>http://gulfnews.com/news/africa/nigeria/boko-haram-kills-four-women-in-nigeria-1.1844592?utm_content=1.1844592&amp;utm_medium=RSS&amp;utm_source=Feeds&amp;utm_campaign=Boko+Haram+kills+four+women+in+Nigeria&amp;localLinksEnabled=false&amp;utm_term=Most+viewed+RSS+</t>
  </si>
  <si>
    <t>Nigerian troops repel Boko Haram attack, â€˜kill 6 insurgentsâ€™</t>
  </si>
  <si>
    <t>http://www.premiumtimesng.com/news/top-news/205232-nigerian-troops-repel-boko-haram-attack-kill-6-insurgents.html</t>
  </si>
  <si>
    <t>http://dailypost.ng/2016/06/13/boko-haram-troops-kill-6-terrorists-5-soldiers-injured-in-pulka-attack-in-borno/</t>
  </si>
  <si>
    <t>http://saharareporters.com/2016/06/13/army-repels-boko-haram-attack-pulka</t>
  </si>
  <si>
    <t>Boko Haram kills 4, abducts women in Borno village</t>
  </si>
  <si>
    <t>Kau-Tuva</t>
  </si>
  <si>
    <t>http://www.premiumtimesng.com/news/headlines/205317-boko-haram-kills-4-abducts-women-borno-village.html</t>
  </si>
  <si>
    <t>http://af.reuters.com/article/nigeriaNews/idAFL8N1965H5?feedType=RSS&amp;feedName=nigeriaNews</t>
  </si>
  <si>
    <t>http://saharareporters.com/2016/06/15/boko-haram-kill-4-people-abduct-women-borno-state</t>
  </si>
  <si>
    <t xml:space="preserve">Troops kill 6 Boko Haram terrorists, clear 7 villages
</t>
  </si>
  <si>
    <t>http://www.vanguardngr.com/2016/06/troops-kill-6-boko-haram-terrorists-clear-7-villages/</t>
  </si>
  <si>
    <t>http://independentnig.com/2016/06/16/nigeria-army-recovers-key-boko-haram-communication-gadget-kills-six-insurgents/#</t>
  </si>
  <si>
    <t>24 die in Boko Haram attack in Adamawa</t>
  </si>
  <si>
    <t>Kuda-Kaya</t>
  </si>
  <si>
    <t>http://sunnewsonline.com/24-die-in-boko-haram-attack-in-adamawa/</t>
  </si>
  <si>
    <t>http://af.reuters.com/article/nigeriaNews/idAFL8N1992DR?feedType=RSS&amp;feedName=nigeriaNews</t>
  </si>
  <si>
    <t>http://www.premiumtimesng.com/news/headlines/205452-boko-haram-militants-kill-18-mourners-adamawa-police.html</t>
  </si>
  <si>
    <t>Boko Haram militants kill 7 police in attack in Niger</t>
  </si>
  <si>
    <t>http://af.reuters.com/article/nigeriaNews/idAFL8N1994Q1?feedType=RSS&amp;feedName=nigeriaNews</t>
  </si>
  <si>
    <t>http://www.premiumtimesng.com/foreign/west-africa-foreign/205507-boko-haram-kills-7-police-officers-niger.html</t>
  </si>
  <si>
    <t>Two civilians killed in Boko Haram attack on Nigerian village</t>
  </si>
  <si>
    <t>Wumbi</t>
  </si>
  <si>
    <t>http://www.iran-daily.com/News/153590.html</t>
  </si>
  <si>
    <t>http://en.farsnews.com/newstext.aspx?nn=13950401001390</t>
  </si>
  <si>
    <t>Suicide bombers killed by own bombs in Maiduguri</t>
  </si>
  <si>
    <t>http://www.premiumtimesng.com/news/top-news/205998-suicide-bombers-killed-bombs-maiduguri.html</t>
  </si>
  <si>
    <t>http://sunnewsonline.com/2-suicide-bombers-blow-up-selves-in-borno/</t>
  </si>
  <si>
    <t>At Least 15 Killed in Suicide Bomb Attacks in North Cameroon</t>
  </si>
  <si>
    <t>Djakana</t>
  </si>
  <si>
    <t>http://af.reuters.com/article/nigeriaNews/idAFL8N19M1RY?feedType=RSS&amp;feedName=nigeriaNews</t>
  </si>
  <si>
    <t>http://www.dailytrust.com.ng/news/international/suicide-bombers-kill-13-in-north/153410.html</t>
  </si>
  <si>
    <t>http://www.nytimes.com/aponline/2016/06/30/world/africa/ap-af-cameroon-boko-haram.html?partner=rss&amp;emc=rss&amp;_r=0</t>
  </si>
  <si>
    <t>Troops kill terrorists in Borno</t>
  </si>
  <si>
    <t>http://nationalmirroronline.net/new/troops-kill-scores-of-terrorists-in-borno-zamfara/</t>
  </si>
  <si>
    <t>http://news2.onlinenigeria.com/headline/490397-troops-kill-several-terrorists-in-borno-and-three-bandits-in-zamfara.html</t>
  </si>
  <si>
    <t>Boko Haram Strikes Borno Village, Kills Drunkard, Steals Food</t>
  </si>
  <si>
    <t>http://www.thisdaylive.com/index.php/2016/07/02/boko-haram-strikes-borno-village-kills-drunkard-steals-food/</t>
  </si>
  <si>
    <t>http://dailynews.nigeriannation.com/news/boko-haram-invade-borno-village-seize-cattle-and-steal-food/</t>
  </si>
  <si>
    <t>Troops foil suicide bomb attack on Mungonu IDPs camp</t>
  </si>
  <si>
    <t>http://pulse.ng/local/in-borno-troops-foil-suicide-bomb-attack-on-mungonu-idps-camp-id5225796.html</t>
  </si>
  <si>
    <t>http://dailypost.ng/2016/07/04/troops-foil-suicide-bombers-attack-in-monguno-graphic-photos/</t>
  </si>
  <si>
    <t>http://punchng.com/troops-gun-3-female-suicide-bombers/</t>
  </si>
  <si>
    <t>Cameroon Repels Boko Haram Attack on Border Post</t>
  </si>
  <si>
    <t>Homeka</t>
  </si>
  <si>
    <t>http://www.voanews.com/content/cameroon-repels-boko-haram-attack/3405969.html</t>
  </si>
  <si>
    <t>Suicide bombers kill nine in mosque in northeast Nigeria</t>
  </si>
  <si>
    <t>http://af.reuters.com/article/nigeriaNews/idAFL8N19U31O?feedType=RSS&amp;feedName=nigeriaNews</t>
  </si>
  <si>
    <t>http://sunnewsonline.com/boko-haram-attacks-claim-9-lives/</t>
  </si>
  <si>
    <t>http://saharareporters.com/2016/07/08/suicide-bombers-kill-9-mosque-damboa</t>
  </si>
  <si>
    <t>Boko Haram kill 3 in Gaskeri</t>
  </si>
  <si>
    <t>Gaskeri</t>
  </si>
  <si>
    <t>http://dailynews.nigeriannation.com/news/boko-haram-attacks-damboa-gaskeri-communities-kills-11/</t>
  </si>
  <si>
    <t>Nigerian troops repel Boko Haram attack, kill 16 terrorists</t>
  </si>
  <si>
    <t>http://www.premiumtimesng.com/news/top-news/206642-nigerian-troops-repel-boko-haram-attack-kill-16-terrorists.html</t>
  </si>
  <si>
    <t>http://reliefweb.int/report/cameroon/boko-haram-raid-north-nigeria-leaves-civilians-soldiers-dead</t>
  </si>
  <si>
    <t>http://www.vanguardngr.com/2016/07/boko-haram-kills-7-borno-2/</t>
  </si>
  <si>
    <t>Soldiers Kill Dozens As Boko Haram Attacks Troops Base in Borno</t>
  </si>
  <si>
    <t>Kangarwa</t>
  </si>
  <si>
    <t>http://allafrica.com/stories/201607130233.html</t>
  </si>
  <si>
    <t>http://news2.onlinenigeria.com/news/general/494410-25-boko-haram-terrorists-killed-in-kangarwa-attack-nigerian-army.html</t>
  </si>
  <si>
    <t>http://guardian.ng/news/boko-haram-kills-two-soldiers-injures-11-in-borno-attack/</t>
  </si>
  <si>
    <t xml:space="preserve">Two Boko Haram members killed, others escape with gunshot wounds in Borno </t>
  </si>
  <si>
    <t>Marguba</t>
  </si>
  <si>
    <t>http://dailypost.ng/2016/07/16/two-boko-haram-members-killed-others-escape-with-gunshot-wounds-in-borno-army/</t>
  </si>
  <si>
    <t>http://www.premiumtimesng.com/news/more-news/207065-nigerian-troops-intensify-onslaught-fleeing-boko-haram-terrorists-kill-2-injure-several.html</t>
  </si>
  <si>
    <t>Troops gun down 12 Boko Haram insurgents, rescue 22 captives</t>
  </si>
  <si>
    <t>Warpaya, Zenteleye, Mubarka, Jadawa and Yerwa villages</t>
  </si>
  <si>
    <t>http://www.premiumtimesng.com/news/top-news/207172-troops-gun-12-boko-haram-insurgents-rescue-22-captives-military.html</t>
  </si>
  <si>
    <t>http://www.authorityngr.com/2016/07/Troops-kill-12-suspected-Boko-Haram-fighters-in-Borno/</t>
  </si>
  <si>
    <t>Troops kill 5 Boko Haram insurgents in Borno</t>
  </si>
  <si>
    <t>Mbale and Madube</t>
  </si>
  <si>
    <t xml:space="preserve">Gun battle in Borno: Scores of terrorists killed, 19 Soldiers injured
</t>
  </si>
  <si>
    <t>Guro Gongon</t>
  </si>
  <si>
    <t>A number of soldiers were missing after</t>
  </si>
  <si>
    <t>http://www.vanguardngr.com/2016/07/gun-battle-borno-scores-terrorists-killed-19-soldiers-injured/</t>
  </si>
  <si>
    <t>http://independentnig.com/2016/07/22/troops-rout-boko-haram-seize-armoured-truck-weapons/</t>
  </si>
  <si>
    <t>http://www.premiumtimesng.com/news/headlines/207316-nigerian-soldiers-missing-boko-haram-ambush.html</t>
  </si>
  <si>
    <t>Troops kill two Boko Haram terrorists in Borno</t>
  </si>
  <si>
    <t>Musafanari</t>
  </si>
  <si>
    <t>http://dailypost.ng/2016/07/24/troops-kill-two-boko-haram-terrorists-borno/</t>
  </si>
  <si>
    <t>http://allafrica.com/stories/201607261005.html</t>
  </si>
  <si>
    <t>UN suspends aid in Nigeria's Borno state after attack on convoy</t>
  </si>
  <si>
    <t>http://af.reuters.com/article/nigeriaNews/idAFL1N1AE262?feedType=RSS&amp;feedName=nigeriaNews</t>
  </si>
  <si>
    <t>http://www.premiumtimesng.com/news/headlines/207744-boko-haram-ambushes-united-nations-officials-soldiers-borno.html</t>
  </si>
  <si>
    <t>http://www.dailytrust.com.ng/news/general/boko-haram-attacks-un-aid-convoy-in-borno/157206.html</t>
  </si>
  <si>
    <t>Troops kill 16 insurgents, I repel attack in Kangarwa</t>
  </si>
  <si>
    <t>http://sunnewsonline.com/army-kills-insurgents-repel-attack/</t>
  </si>
  <si>
    <t>http://nationalmirroronline.net/new/troops-kill-16-insurgents-i-repel-attack-in-kangarwa/</t>
  </si>
  <si>
    <t>Boko Haram kills five in attack on reopened highway</t>
  </si>
  <si>
    <t>Gwajibo</t>
  </si>
  <si>
    <t>"Some" BH killed</t>
  </si>
  <si>
    <t>http://www.business-standard.com/article/pti-stories/boko-haram-kills-five-in-attack-on-reopened-highway-116081800071_1.html</t>
  </si>
  <si>
    <t>http://www.dailytrust.com.ng/news/general/scores-killed-in-boko-haram-ambush/159501.html</t>
  </si>
  <si>
    <t>http://news2.onlinenigeria.com/headline/507698-boko-haram-attacks-army-convoy-5-killed-and-other-flee.html</t>
  </si>
  <si>
    <t>Boko Haram strikes again, kills 11, abducts 13 near Chibok</t>
  </si>
  <si>
    <t>Kuruburu</t>
  </si>
  <si>
    <t>http://saharareporters.com/2016/08/20/boko-haram-targets-another-village-kill-7-and-abduct-dozens</t>
  </si>
  <si>
    <t>http://www.thisdaylive.com/index.php/2016/08/20/boko-haram-kills-6-abduct-13-in-borno/</t>
  </si>
  <si>
    <t>http://www.premiumtimesng.com/news/headlines/209048-boko-haram-strikes-kills-11-near-chibok.html</t>
  </si>
  <si>
    <t>Motorcycle suicide bomber kills 3 in north Cameroon market</t>
  </si>
  <si>
    <t>http://af.reuters.com/article/nigeriaNews/idAFL8N1B209V?feedType=RSS&amp;feedName=nigeriaNews</t>
  </si>
  <si>
    <t>http://www.focus-fen.net/news/2016/08/21/410493/voa-suicide-bomber-kills-3-in-cameroon.html</t>
  </si>
  <si>
    <t>http://allafrica.com/stories/201608210206.html</t>
  </si>
  <si>
    <t>Boko Haram Burns Down Whole Village In Borno State</t>
  </si>
  <si>
    <t>http://saharareporters.com/2016/08/22/boko-haram-burns-down-whole-village-borno-state</t>
  </si>
  <si>
    <t>http://allafrica.com/stories/201608220485.html</t>
  </si>
  <si>
    <t>http://pulse.ng/local/boko-haram-terrorists-burn-down-borno-village-id5406995.html</t>
  </si>
  <si>
    <t>Boko Haram landmine kills 4 Chadian soldiers</t>
  </si>
  <si>
    <t>Kaiga-Kindjiria</t>
  </si>
  <si>
    <t>Fouli</t>
  </si>
  <si>
    <t>http://af.reuters.com/article/nigeriaNews/idAFL8N1B80ED?feedType=RSS&amp;feedName=nigeriaNews</t>
  </si>
  <si>
    <t>https://www.yahoo.com/news/4-chad-troops-killed-boko-haram-mine-005654324.html?ref=gs</t>
  </si>
  <si>
    <t>Fouli, Lac, Nigeria</t>
  </si>
  <si>
    <t>Suspected Boko Haram militants riding camels kill five in Niger</t>
  </si>
  <si>
    <t>Toumour</t>
  </si>
  <si>
    <t>http://af.reuters.com/article/nigeriaNews/idAFL8N1BF0MK?feedType=RSS&amp;feedName=nigeriaNews</t>
  </si>
  <si>
    <t>http://saharareporters.com/2016/09/04/boko-haram-kill-5-niger-republic</t>
  </si>
  <si>
    <t>http://allafrica.com/stories/201609040010.html</t>
  </si>
  <si>
    <t>Boko Haram factions in bloody clash in Borno</t>
  </si>
  <si>
    <t>3 plus several others killed</t>
  </si>
  <si>
    <t>http://punchng.com/bharam-factions-bloody-clash-borno/</t>
  </si>
  <si>
    <t>https://www.yahoo.com/news/rival-boko-haram-groups-clash-ne-nigeria-sources-102058256.html?ref=gs</t>
  </si>
  <si>
    <t>http://saharareporters.com/2016/09/08/boko-haram-factions-bloody-clash-borno</t>
  </si>
  <si>
    <t>2 MNJTF soldiers killed by landmine</t>
  </si>
  <si>
    <t>Gwoza is an estimate - near the Cameroon border</t>
  </si>
  <si>
    <t>http://www.premiumtimesng.com/news/top-news/210247-two-nigerian-soldiers-11-insurgents-killed-multiple-battles.html</t>
  </si>
  <si>
    <t>http://sunnewsonline.com/boko-haram-2-soldiers-11-insurgents-killed-in-multiple-battles/</t>
  </si>
  <si>
    <t>Boko Haram blamed for Borno road attack</t>
  </si>
  <si>
    <t>Kulukawuya</t>
  </si>
  <si>
    <t>http://punchng.com/boko-haram-blamed-borno-road-attack/</t>
  </si>
  <si>
    <t>Nigerian Troops Escape Death As Female Suicide Bomber Is Neutralised At Checkpoint</t>
  </si>
  <si>
    <t>http://saharareporters.com/2016/09/12/nigerian-troops-escape-death-female-suicide-bomber-neutralised-checkpoint</t>
  </si>
  <si>
    <t>http://sunnewsonline.com/borno-troops-kill-female-suicide-bomber/</t>
  </si>
  <si>
    <t>Clash with Boko Haram in Niger kills five soldiers, 30 militants</t>
  </si>
  <si>
    <t>http://af.reuters.com/article/nigeriaNews/idAFL8N1BQ1DO?feedType=RSS&amp;feedName=nigeriaNews</t>
  </si>
  <si>
    <t>http://saharareporters.com/2016/09/14/niger-army-kills-30-boko-haram-members</t>
  </si>
  <si>
    <t>Soldiers kill 4 Boko Haram terrorists</t>
  </si>
  <si>
    <t>Gajire</t>
  </si>
  <si>
    <t>http://sunnewsonline.com/soldiers-kill-4-boko-haram-terrorists-7-cattle-rustlers/</t>
  </si>
  <si>
    <t>http://saharareporters.com/2016/09/15/troops-clear-boko-haram-terrorists-hideouts</t>
  </si>
  <si>
    <t>http://dailypost.ng/2016/09/15/yobe-nigerian-troops-gun-battle-boko-haram-kill-14-capture-one-alive/</t>
  </si>
  <si>
    <t>Niger, Chad armies kill 38 Boko Haram fighters</t>
  </si>
  <si>
    <t>http://af.reuters.com/article/nigeriaNews/idAFL8N1BT0OG?feedType=RSS&amp;feedName=nigeriaNews</t>
  </si>
  <si>
    <t>http://dunyanews.tv/en/World/353453-38-Boko-Haram-fighters-killed-in-south-Niger-army</t>
  </si>
  <si>
    <t>Boko Haram kills 8 Church worshippers near Chibok</t>
  </si>
  <si>
    <t>Kwamjilari</t>
  </si>
  <si>
    <t>http://www.premiumtimesng.com/news/headlines/210752-boko-haram-kills-8-church-worshippers-near-chibok.html</t>
  </si>
  <si>
    <t>http://pulse.ng/local/boko-haram-8-killed-in-attack-in-borno-id5507644.html</t>
  </si>
  <si>
    <t>http://punchng.com/boko-haram-kills-eight-borno/</t>
  </si>
  <si>
    <t>Boko Haram terrorists ambush,kill 6 civilians, injure 3 soldiers</t>
  </si>
  <si>
    <t>http://www.premiumtimesng.com/news/headlines/210781-boko-haram-attacks-commercial-vehicles-escorted-troops-kill-6.html</t>
  </si>
  <si>
    <t>http://af.reuters.com/article/nigeriaNews/idAFL8N1BV4QM?feedType=RSS&amp;feedName=nigeriaNews</t>
  </si>
  <si>
    <t>http://nationalmirroronline.net/new/boko-haram-terrorists-ambushkill-6-civilians-injure-3-soldiers/</t>
  </si>
  <si>
    <t>Boko Haram beheads village chief, son</t>
  </si>
  <si>
    <t>Talari</t>
  </si>
  <si>
    <t>http://www.premiumtimesng.com/news/headlines/210793-boko-haram-behead-village-chief-son.html</t>
  </si>
  <si>
    <t>Many Boko Haram members killed in battle with Nigerian soldiers; Boko Haram claims to kill 40 soldiers</t>
  </si>
  <si>
    <t>killed "many"</t>
  </si>
  <si>
    <t>http://af.reuters.com/article/nigeriaNews/idAFL8N1BX2QH?feedType=RSS&amp;feedName=nigeriaNews</t>
  </si>
  <si>
    <t>http://www.heraldsun.com.au/news/breaking-news/extremists-kill-40-troops-in-nigeria/news-story/057cee2a5659ca2df98bdf597bbcd28d</t>
  </si>
  <si>
    <t>http://saharareporters.com/2016/09/21/nigerian-troops-boko-haram-terrorists-fierce-battle</t>
  </si>
  <si>
    <t>Suicide attack kills 3 in Cameroon's Far North</t>
  </si>
  <si>
    <t>http://reliefweb.int/report/cameroon/suicide-attack-kills-3-cameroons-far-north</t>
  </si>
  <si>
    <t>http://www.naharnet.com/stories/en/216928-suicide-attack-kills-3-in-cameroon-s-far-north</t>
  </si>
  <si>
    <t>15 Boko Haram fighters, two Nigerian soldiers killed in fierce battle</t>
  </si>
  <si>
    <t>http://www.premiumtimesng.com/news/headlines/211063-15-boko-haram-fighters-two-nigerian-soldiers-killed-fierce-battle.html</t>
  </si>
  <si>
    <t>http://saharareporters.com/2016/09/22/nigerian-soldiers-repel-boko-haram-abadam-borno-state</t>
  </si>
  <si>
    <t>http://leadership.ng/news/551727/15-insurgents-2-soldiers-die-as-terrorists-attack-troops-in-borno</t>
  </si>
  <si>
    <t>11 killed in clashes between Chadian forces, Boko Haram militants</t>
  </si>
  <si>
    <t>http://www.presstv.ir/Detail/2016/09/25/486354/Chad-Boko-Haram-Nigeria</t>
  </si>
  <si>
    <t>http://www.iran-daily.com/News/169281.html</t>
  </si>
  <si>
    <t>http://english.ahram.org.eg/NewsContent/2/9/244630/World/International/-Chadian-troops-killed-in-Boko-Haram-attack-Securi.aspx</t>
  </si>
  <si>
    <t>4 soldiers, 22 terrorists killed as Boko Haram attacks Nigerian troops again</t>
  </si>
  <si>
    <t>http://www.premiumtimesng.com/news/headlines/211240-4-soldiers-22-terrorists-killed-boko-haram-attacks-nigerian-troops.html</t>
  </si>
  <si>
    <t>http://saharareporters.com/2016/09/25/four-troops-killed-logomani-attack</t>
  </si>
  <si>
    <t>http://punchng.com/22-insurgents-4-soldiers-killed-boko-haram-attack/</t>
  </si>
  <si>
    <t>Four soldiers killed, 16 injured in Boko Haram bomb attack</t>
  </si>
  <si>
    <t>http://www.premiumtimesng.com/news/headlines/211243-four-soldiers-killed-16-injured-boko-haram-bomb-attack.html</t>
  </si>
  <si>
    <t>http://saharareporters.com/2016/09/26/more-nigerian-soldiers-killed-wounded-boko-haram-maiduguri-encounter</t>
  </si>
  <si>
    <t>http://www.dailytrust.com.ng/news/general/4-soldiers-killed-16-injured-in-boko-haram-bomb-attack/163896.html</t>
  </si>
  <si>
    <t>Boko Haram attacking village near Chibok</t>
  </si>
  <si>
    <t>Kuburva</t>
  </si>
  <si>
    <t>http://www.premiumtimesng.com/news/headlines/211446-nigerian-army-confirms-boko-haram-attack-near-chibok.html</t>
  </si>
  <si>
    <t>http://sunnewsonline.com/fresh-boko-haram-attacks-near-chibok/</t>
  </si>
  <si>
    <t>Nigerian troops kill 2 female suicide bombers near military base in Gwoza</t>
  </si>
  <si>
    <t>http://www.premiumtimesng.com/news/top-news/212246-nigerian-troops-kill-2-female-suicide-bombers-near-military-base-gwoza.html</t>
  </si>
  <si>
    <t>http://news2.onlinenigeria.com/news/general/535943-three-female-suicide-bombers-shot-dead-in-borno.html</t>
  </si>
  <si>
    <t>Troops Intercept And Neutralize Suicide Bomber</t>
  </si>
  <si>
    <t>http://saharareporters.com/2016/10/06/troops-intercept-and-neutralize-suicide-bomber</t>
  </si>
  <si>
    <t>http://punchng.com/troops-intercept-suicide-bomber-maiduguri/</t>
  </si>
  <si>
    <t>Boko Haram launches fresh attack on Borno village</t>
  </si>
  <si>
    <t>Kwashebe</t>
  </si>
  <si>
    <t>http://nationalmirroronline.net/new/boko-haram-launches-fresh-attack-on-borno-village/</t>
  </si>
  <si>
    <t>http://punchng.com/boko-haram-kills-six-in-borno/</t>
  </si>
  <si>
    <t>Boko Haram: Troops kill two terrorists in Borno</t>
  </si>
  <si>
    <t>http://dailypost.ng/2016/10/12/boko-haram-troops-kill-two-terrorists-borno/</t>
  </si>
  <si>
    <t>Suicide Bomber Kills 18, Injures 10 In Maiduguri</t>
  </si>
  <si>
    <t>http://www.premiumtimesng.com/news/headlines/212592-maiduguri-bomb-blast-death-toll-rises-8.html</t>
  </si>
  <si>
    <t>http://saharareporters.com/2016/10/12/suicide-bomber-kills-8-injures-10-maiduguri</t>
  </si>
  <si>
    <t>http://news2.onlinenigeria.com/news/general/537811-update-borno-car-bomb-death-toll-rises-to-18.html</t>
  </si>
  <si>
    <t>Nigerian troops kill another suicide bomber near military base in Adamawa</t>
  </si>
  <si>
    <t>http://www.premiumtimesng.com/news/top-news/212826-nigerian-troops-kill-another-suicide-bomber-near-military-base-adamawa.html</t>
  </si>
  <si>
    <t>http://nationalmirroronline.net/new/boko-haram-troops-kill-suicide-bomber-in-adamawa/</t>
  </si>
  <si>
    <t>13 Nigerian soldiers wounded, others missing after Boko Haram clashes</t>
  </si>
  <si>
    <t>http://af.reuters.com/article/nigeriaNews/idAFL8N1CO658?feedType=RSS&amp;feedName=nigeriaNews</t>
  </si>
  <si>
    <t>http://saharareporters.com/2016/10/18/13-nigerian-soldiers-wounded-many-missing-after-clash-boko-haram-fighters</t>
  </si>
  <si>
    <t>http://guardian.ng/news/boko-haram-claims-attack-on-soldiers-in-borno/</t>
  </si>
  <si>
    <t>Boko Haram razes village near Chibok: locals</t>
  </si>
  <si>
    <t>Goptari</t>
  </si>
  <si>
    <t>https://www.yahoo.com/news/boko-haram-razes-village-near-chibok-locals-141712391.html?ref=gs</t>
  </si>
  <si>
    <t>Hunters Kill 7 Members of Boko Haram in Adamawa</t>
  </si>
  <si>
    <t>Makwan</t>
  </si>
  <si>
    <t>http://www.thisdaylive.com/index.php/2016/10/23/hunters-kill-7-members-of-boko-haram-in-adamawa/</t>
  </si>
  <si>
    <t>http://www.peoplesdailyng.com/hunters-kill-7-invading-boko-haram-in-madagali/</t>
  </si>
  <si>
    <t>Two suicide bombers kill at least 8 in northeast Nigeria's Maiduguri</t>
  </si>
  <si>
    <t>http://af.reuters.com/article/nigeriaNews/idAFL8N1CZ054?feedType=RSS&amp;feedName=nigeriaNews</t>
  </si>
  <si>
    <t>http://www.premiumtimesng.com/news/headlines/213969-maiduguri-explosions-kill-9-injures-24-nema.html</t>
  </si>
  <si>
    <t>http://punchng.com/suicide-bombers-kill-nine-maiduguri/</t>
  </si>
  <si>
    <t>Sniper Kills Suicide Bomber At Maiduguri IDP Camp</t>
  </si>
  <si>
    <t>http://saharareporters.com/2016/10/30/sniper-kills-suicide-bomber-maiduguri-idp-camp</t>
  </si>
  <si>
    <t>http://www.premiumtimesng.com/news/top-news/214014-suicide-bomber-shot-dead-before-entering-idp-camp.html</t>
  </si>
  <si>
    <t>http://nationalmirroronline.net/new/soldiers-foiled-suicide-bomb-attack-on-idps-camp/</t>
  </si>
  <si>
    <t>10 troops and 7 civilians killed in Boko Haram ambush</t>
  </si>
  <si>
    <t>Talala</t>
  </si>
  <si>
    <t>http://www.premiumtimesng.com/news/headlines/214064-boko-haram-militants-ambush-nigerian-troops-kill-5.html</t>
  </si>
  <si>
    <t>http://saharareporters.com/2016/10/30/twenty-killed-boko-haram-ambush</t>
  </si>
  <si>
    <t>http://sunnewsonline.com/boko-haram-kills-5-soldiers-4-others-in-ambush/</t>
  </si>
  <si>
    <t>8 suicide bombers blow themselves up</t>
  </si>
  <si>
    <t>http://www.premiumtimesng.com/news/headlines/214176-car-explosion-kills-9-borno.html</t>
  </si>
  <si>
    <t>http://www.premiumtimesng.com/news/214217-8-suicide-bombers-blow-nigerian-army.html</t>
  </si>
  <si>
    <t>http://nationalmirroronline.net/new/military-kills-8-suicide-bombers-at-gubio-checkpoint-lg-chair/</t>
  </si>
  <si>
    <t>Boko Haram: Soldiers kill 2 on robbery mission in Borno</t>
  </si>
  <si>
    <t>http://sunnewsonline.com/boko-haram-soldiers-kill-2-on-robbery-mission-in-borno/</t>
  </si>
  <si>
    <t>http://www.premiumtimesng.com/news/more-news/214469-two-killed-army-boko-haram-shootout.html</t>
  </si>
  <si>
    <t>http://saharareporters.com/2016/11/03/nigerian-troops-avert-boko-haram%E2%80%99s-infiltration-brimari-kill-two-insurgents</t>
  </si>
  <si>
    <t>5 terrorists, 1 soldier die in failed suicide attack in Borno</t>
  </si>
  <si>
    <t>Yamtakei</t>
  </si>
  <si>
    <t>http://nationalmirroronline.net/new/5-terrorists-1-soldier-die-in-failed-suicide-attack-in-borno/</t>
  </si>
  <si>
    <t>http://www.premiumtimesng.com/news/headlines/214538-one-nigerian-soldier-killed-failed-suicide-attacks.html</t>
  </si>
  <si>
    <t>http://punchng.com/troops-kill-three-suicide-bombers-two-others-borno/</t>
  </si>
  <si>
    <t>Army loses Lt Col, 6 soldiers in battle</t>
  </si>
  <si>
    <t>http://sunnewsonline.com/army-loses-lt-col-6-soldiers-in-battle/</t>
  </si>
  <si>
    <t>http://saharareporters.com/2016/11/05/boko-haram-terrorists-ambush-nigerian-troops-kill-gallant-officer-abu-ali</t>
  </si>
  <si>
    <t>http://guardian.ng/news/boko-haram-attacks-military-ocation-kills-co-4-soldiers/</t>
  </si>
  <si>
    <t>Boko Haram razes village near Chibok, kill 2 soldiers</t>
  </si>
  <si>
    <t>Akwada</t>
  </si>
  <si>
    <t>http://www.capitalfm.co.ke/news/2016/11/boko-haram-razes-village-near-chibok-kill-2-soldiers-locals/</t>
  </si>
  <si>
    <t>http://www.globalsecurity.org/military/library/news/2016/11/mil-161106-presstv02.htm</t>
  </si>
  <si>
    <t>Troops kill 37 terrorists, rescue 1 female sex slave</t>
  </si>
  <si>
    <t>http://www.vanguardngr.com/2016/11/troops-kill-37-terrorists-capture-1-female-sex-slave/</t>
  </si>
  <si>
    <t>http://pulse.ng/local/in-borno-troops-kill-37-boko-haram-militants-recover-weapons-id5716029.html</t>
  </si>
  <si>
    <t>http://punchng.com/troops-kill-40-insurgents-free-85-captives-borno/</t>
  </si>
  <si>
    <t>Troops rescue 85 people, kill five terrorists in Borno</t>
  </si>
  <si>
    <t>http://dailypost.ng/2016/11/06/troops-rescue-85-people-kill-five-terrorists-borno/</t>
  </si>
  <si>
    <t>14 killed as Boko Haram attacks Nigerian soldiers</t>
  </si>
  <si>
    <t>http://www.premiumtimesng.com/news/top-news/214741-14-killed-boko-haram-attacks-nigerian-soldiers.html</t>
  </si>
  <si>
    <t>http://saharareporters.com/2016/11/07/nigerian-air-force-repels-boko-haram-attack-ground-forces-kangarwa-borno-state</t>
  </si>
  <si>
    <t>Soldiers kill three female suicide bombers in Maiduguri</t>
  </si>
  <si>
    <t>http://www.premiumtimesng.com/news/headlines/215072-breaking-soldiers-kill-three-female-suicide-bombers-maiduguri.html</t>
  </si>
  <si>
    <t>http://saharareporters.com/2016/11/11/three-suicide-bombers-killed-maiduguri</t>
  </si>
  <si>
    <t>Boko Haram attacks Borno community, kills 9</t>
  </si>
  <si>
    <t>Dasa</t>
  </si>
  <si>
    <t>http://www.premiumtimesng.com/news/headlines/215584-boko-haram-attacks-borno-communities-kills-22-villagers.html</t>
  </si>
  <si>
    <t>http://saharareporters.com/2016/11/17/boko-haram-attacks-borno-communities-kills-22-villagers</t>
  </si>
  <si>
    <t>Another officer dies, eight injured after Boko Haram ambush Nigerian soldiers</t>
  </si>
  <si>
    <t>http://www.premiumtimesng.com/news/headlines/215580-another-officer-dies-eight-injured-boko-haram-ambush-nigerian-soldiers.html</t>
  </si>
  <si>
    <t>http://sunnewsonline.com/boko-haram-kills-another-lt-col/</t>
  </si>
  <si>
    <t>Boko Haram attacks Borno community, kills 13</t>
  </si>
  <si>
    <t>Duwabayi</t>
  </si>
  <si>
    <t>Police confirm 6 deaths in Maiduguri multiple explosions</t>
  </si>
  <si>
    <t>2 CJTF killed</t>
  </si>
  <si>
    <t>http://www.premiumtimesng.com/news/headlines/215678-update-police-confirm-6-deaths-maiduguri-multiple-explosions.html</t>
  </si>
  <si>
    <t>http://af.reuters.com/article/nigeriaNews/idAFL8N1DJ21U?feedType=RSS&amp;feedName=nigeriaNews</t>
  </si>
  <si>
    <t>http://sunnewsonline.com/6-killed-in-maiduguri-multiple-explosions/</t>
  </si>
  <si>
    <t>Another suicide bomber shot dead while targeting IDPs</t>
  </si>
  <si>
    <t>http://www.premiumtimesng.com/news/top-news/215745-another-suicide-bomber-shot-dead-targeting-idps.html</t>
  </si>
  <si>
    <t>http://af.reuters.com/article/nigeriaNews/idAFL8N1DK0BT?feedType=RSS&amp;feedName=nigeriaNews</t>
  </si>
  <si>
    <t>http://nationalmirroronline.net/new/another-suicide-bomber-killed-while-targeting-idps/</t>
  </si>
  <si>
    <t>Nigerian Army kills 7 boko Haram terrorists in fresh attack</t>
  </si>
  <si>
    <t>http://news2.onlinenigeria.com/news/general/564470-no-mercy-nigerian-army-kills-7-boko-haram-terrorists-in-fresh-attack.html</t>
  </si>
  <si>
    <t>Many feared killed, several injured as Nigerian soldiers, Boko Haram battle in Borno</t>
  </si>
  <si>
    <t>Yale</t>
  </si>
  <si>
    <t>http://www.premiumtimesng.com/news/headlines/215848-many-killed-several-injured-nigerian-troops-civilian-jtf-storm-boko-haram-market.html</t>
  </si>
  <si>
    <t>http://news2.onlinenigeria.com/news/general/564864-nigeria-military-storm-boko-haram-market-open-fire-on-terrorists.html</t>
  </si>
  <si>
    <t>Six Cameroonian Troops Killed In Boko Haram Attack</t>
  </si>
  <si>
    <t>Darrak</t>
  </si>
  <si>
    <t>http://saharareporters.com/2016/11/22/six-cameroonian-troops-killed-boko-haram-attack</t>
  </si>
  <si>
    <t>http://af.reuters.com/article/nigeriaNews/idAFL8N1DN416?feedType=RSS&amp;feedName=nigeriaNews</t>
  </si>
  <si>
    <t>http://www.capitalfm.co.ke/news/2016/11/six-soldiers-killed-boko-haram-attack-cameroon/</t>
  </si>
  <si>
    <t>Cameroonian troops kill Boko Haram suicide bomber</t>
  </si>
  <si>
    <t>at IDP camp</t>
  </si>
  <si>
    <t>Two killed in suicide attack outside Maiduguri motor park</t>
  </si>
  <si>
    <t>http://www.premiumtimesng.com/news/headlines/216168-two-killed-suicide-attack-outside-maiduguri-motor-park.html</t>
  </si>
  <si>
    <t>http://sunnewsonline.com/suicide-bomber-kills-self-passerby-in-maiduguri/</t>
  </si>
  <si>
    <t>http://saharareporters.com/2016/11/24/suicide-bomb-attack-kills-2-motorpark-maiduguri</t>
  </si>
  <si>
    <t>Five Nigerian Soldiers Dead, Four Injured In Boko Haram Attack</t>
  </si>
  <si>
    <t>http://saharareporters.com/2016/11/24/two-nigerian-soldiers-dead-four-injured-boko-haram-attack</t>
  </si>
  <si>
    <t>http://www.india.com/news/world/boko-haram-jihadists-raid-three-villages-in-nigeria-and-kill-5-say-villagers-1662995/</t>
  </si>
  <si>
    <t>http://www.financialexpress.com/world-news/boko-haram-jihadists-kill-five-in-nigeria-villagers/455386/</t>
  </si>
  <si>
    <t>Two girl Boko Haram suicide bombers attack north Cameroon town</t>
  </si>
  <si>
    <t>http://af.reuters.com/article/nigeriaNews/idAFL8N1DP2J6?feedType=RSS&amp;feedName=nigeriaNews</t>
  </si>
  <si>
    <t>http://www.premiumtimesng.com/news/top-news/216257-boko-haram-suicide-bombers-attack-cameroon.html</t>
  </si>
  <si>
    <t>http://www.ibtimes.co.uk/two-female-suicide-bombers-attack-cameroons-far-north-suspected-boko-haram-attack-1593261</t>
  </si>
  <si>
    <t>Nigerian troops on patrol caught in IED explosion in Borno</t>
  </si>
  <si>
    <t>http://www.premiumtimesng.com/news/top-news/216357-breaking-nigerian-troops-patrol-caught-ied-explosion-borno.html</t>
  </si>
  <si>
    <t>Troops Kill 30 Terrorists In Failed Ambush</t>
  </si>
  <si>
    <t>http://www.premiumtimesng.com/news/headlines/216450-6-soldiers-injured-boko-haram-ambush-local-government-officials.html</t>
  </si>
  <si>
    <t>http://dailypost.ng/2016/11/27/20-boko-haram-killed-6-soldiers-injured-borno-ambush/</t>
  </si>
  <si>
    <t>http://saharareporters.com/2016/11/27/troops-kill-30-terrorists-failed-ambush</t>
  </si>
  <si>
    <t>Nigerian troops, Boko Haram in fierce battle in Borno, many killed, several injured</t>
  </si>
  <si>
    <t>http://www.premiumtimesng.com/news/headlines/217141-nigerian-troops-boko-haram-fierce-battle-borno-many-killed-several-injured.html</t>
  </si>
  <si>
    <t>Boko Haram suffers heavy casualties in Borno</t>
  </si>
  <si>
    <t>Njima</t>
  </si>
  <si>
    <t>BH suffered "heavy casualties"; 1 CJTF killed</t>
  </si>
  <si>
    <t>http://www.premiumtimesng.com/news/headlines/217323-nigerian-soldiers-repel-10-boko-haram-attacks-2-weeks-theatre-commander.html</t>
  </si>
  <si>
    <t>56 Killed, 177 Injured In Madagali Market Blasts</t>
  </si>
  <si>
    <t>http://www.premiumtimesng.com/news/headlines/217526-update-death-toll-adamawa-bomb-blast-rises-56.html</t>
  </si>
  <si>
    <t>http://af.reuters.com/article/nigeriaNews/idAFL5N1E43Y0?feedType=RSS&amp;feedName=nigeriaNews</t>
  </si>
  <si>
    <t>http://sunnewsonline.com/over-30-feared-dead-in-a-twin-bomb-blast-in-madagali-market/</t>
  </si>
  <si>
    <t>Two girl suicide bombers kill at least 7 in Nigeria's Maiduguri</t>
  </si>
  <si>
    <t>http://af.reuters.com/article/nigeriaNews/idAFL5N1E60O9?feedType=RSS&amp;feedName=nigeriaNews</t>
  </si>
  <si>
    <t>http://www.premiumtimesng.com/news/headlines/217647-update-three-confirmed-dead-many-injured-maiduguri-twin-explosions.html</t>
  </si>
  <si>
    <t>http://saharareporters.com/2016/12/11/three-confirmed-dead-many-injured-maiduguri-twin-explosions</t>
  </si>
  <si>
    <t>Suspected Boko Haram terrorists kill another Nigerian Lieutenant Colonel</t>
  </si>
  <si>
    <t>IED; also killed his security detail</t>
  </si>
  <si>
    <t>http://news2.onlinenigeria.com/news/general/574399-again-nigerian-army-lt-col-killed-by-suspected-boko-haram-terrorists.html</t>
  </si>
  <si>
    <t>http://saharareporters.com/2016/12/13/how-boko-haram-killed-another-nigerian-lieutenant-colonel-borno</t>
  </si>
  <si>
    <t>Attackers kidnap 17 fishermen, kill one in Borno</t>
  </si>
  <si>
    <t>Ngadiya</t>
  </si>
  <si>
    <t>http://punchng.com/attackers-kidnap-17-fishermen-kill-one-borno/</t>
  </si>
  <si>
    <t>Two suicide bombers killed in Maiduguri</t>
  </si>
  <si>
    <t>Geleri</t>
  </si>
  <si>
    <t>http://www.premiumtimesng.com/news/more-news/218387-two-suicide-bombers-killed-maiduguri.html</t>
  </si>
  <si>
    <t>http://sunnewsonline.com/maiduguri-2-female-suicide-bombers-killed/</t>
  </si>
  <si>
    <t>http://nationalmirroronline.net/new/breaking-two-female-bombers-killed-in-maiduguri/</t>
  </si>
  <si>
    <t>Troops kill two female suicide bombers in Borno</t>
  </si>
  <si>
    <t>http://punchng.com/troops-kill-four-female-suicide-bombers-borno/</t>
  </si>
  <si>
    <t>Nigeria's Buhari says army has captured key Boko Haram camp</t>
  </si>
  <si>
    <t>http://af.reuters.com/article/nigeriaNews/idAFL5N1EJ06Q?feedType=RSS&amp;feedName=nigeriaNews</t>
  </si>
  <si>
    <t>http://saharareporters.com/2016/12/24/nigerias-president-buhari-declares-sambisa-forest-capture-boko-haram</t>
  </si>
  <si>
    <t>http://www.premiumtimesng.com/news/headlines/218799-breaking-buhari-declares-boko-harams-final-crushing-says-last-sambisa-stronghold-fallen.html</t>
  </si>
  <si>
    <t>Suicide bomber in Cameroon kills two in attack on Christmas market</t>
  </si>
  <si>
    <t>http://www.premiumtimesng.com/news/more-news/218947-two-boko-haram-members-die-cameroon-suicide-bombing.html</t>
  </si>
  <si>
    <t>http://af.reuters.com/article/nigeriaNews/idAFL5N1EK073?feedType=RSS&amp;feedName=nigeriaNews</t>
  </si>
  <si>
    <t>Two killed as female suicide bombers attack Maiduguri cattle market</t>
  </si>
  <si>
    <t>1 died in bombing; 2nd lynched</t>
  </si>
  <si>
    <t>http://af.reuters.com/article/nigeriaNews/idAFL5N1EL0FH?feedType=RSS&amp;feedName=nigeriaNews</t>
  </si>
  <si>
    <t>http://saharareporters.com/2016/12/26/suicide-bombers-attack-cow-market-maiduguri</t>
  </si>
  <si>
    <t>http://www.premiumtimesng.com/news/top-news/218978-two-killed-female-suicide-bombers-attack-maiduguri-cattle-market.html</t>
  </si>
  <si>
    <t>Troops Kill 15 Boko Haram Terrorists</t>
  </si>
  <si>
    <t>http://saharareporters.com/2016/12/30/many-feared-dead-nigerian-troops-boko-haram-battle-borno</t>
  </si>
  <si>
    <t>http://independentnig.com/breaking-army-battles-boko-haram-in-borno-scores-feared-dead/</t>
  </si>
  <si>
    <t>http://leadership.ng/news/565646/troops-kill-15-boko-haram-terrorists</t>
  </si>
  <si>
    <t>Teenage female suicide bomber killed in Maiduguri blast</t>
  </si>
  <si>
    <t>http://www.premiumtimesng.com/news/top-news/219370-teenage-female-suicide-bomber-killed-maiduguri-blast.html</t>
  </si>
  <si>
    <t>http://sunnewsonline.com/female-suicide-bomber-killed-in-maiduguri/</t>
  </si>
  <si>
    <t>Army repel Boko Haram attack in Adamawa</t>
  </si>
  <si>
    <t>http://www.premiumtimesng.com/regional/nnorth-east/219520-army-repel-boko-haram-attack-adamawa.html</t>
  </si>
  <si>
    <t>http://www.thisdaylive.com/index.php/2017/01/04/military-repels-boko-haram-attack-in-madagali/</t>
  </si>
  <si>
    <t xml:space="preserve">3 female suicide bombers shot dead in Adamawa
</t>
  </si>
  <si>
    <t>Bakin Dutse</t>
  </si>
  <si>
    <t>http://www.premiumtimesng.com/news/headlines/219599-3-female-suicide-bombers-shot-dead-adamawa.html</t>
  </si>
  <si>
    <t>http://guardian.ng/news/three-female-suicide-bombers-killed-in-adamawa/</t>
  </si>
  <si>
    <t>https://www.washingtonpost.com/world/africa/3-girl-suicide-bombers-gunned-down-in-northeast-nigeria/2017/01/04/056f4d3c-d2b0-11e6-9651-54a0154cf5b3_story.html?utm_term=.99c3e4b9e7fc</t>
  </si>
  <si>
    <t>15 beheaded by Boko Haram sect in Borno</t>
  </si>
  <si>
    <t>http://www.vanguardngr.com/2017/01/15-beheaded-boko-haram-sect-borno/</t>
  </si>
  <si>
    <t>http://dailypost.ng/2017/01/06/slaughters-15-local-hunters-borno/</t>
  </si>
  <si>
    <t>Boko Haram attacks military location in Damaturu, kills captain, 6 Soldiers</t>
  </si>
  <si>
    <t>http://af.reuters.com/article/nigeriaNews/idAFL5N1EY0S8?feedType=RSS&amp;feedName=nigeriaNews</t>
  </si>
  <si>
    <t>http://dailypost.ng/2017/01/08/boko-haram-attacks-military-location-damaturu-kills-captain-5-soldiers/</t>
  </si>
  <si>
    <t>http://saharareporters.com/2017/01/08/boko-haram-militants-spring-surprise-attack-nigeria-army-brigade-yobe-killing-5-soldiers</t>
  </si>
  <si>
    <t>Five suicide bombers kill 8 in Maiduguri</t>
  </si>
  <si>
    <t>http://www.premiumtimesng.com/news/headlines/219951-update-five-suicide-bombers-kill-8-maiduguri-police.html</t>
  </si>
  <si>
    <t>http://af.reuters.com/article/nigeriaNews/idAFL5N1EZ1M4?feedType=RSS&amp;feedName=nigeriaNews</t>
  </si>
  <si>
    <t>http://saharareporters.com/2017/01/09/eight-people-killed-maiduguri-suicide-blasts</t>
  </si>
  <si>
    <t>Two soldiers feared killed in fresh Boko Haram ambush</t>
  </si>
  <si>
    <t>http://www.premiumtimesng.com/news/top-news/220315-two-nigerian-army-officers-die-in-ied-explosion-in-borno.html</t>
  </si>
  <si>
    <t>http://guardian.ng/news/two-soldiers-feared-killed-in-fresh-boko-haram-ambush/</t>
  </si>
  <si>
    <t>Boko Haram Attacks Madagali, 11 Killed, 14 Injured</t>
  </si>
  <si>
    <t>http://af.reuters.com/article/nigeriaNews/idAFL5N1F3421?feedType=RSS&amp;feedName=nigeriaNews</t>
  </si>
  <si>
    <t>http://www.thisdaylive.com/index.php/2017/01/14/boko-haram-attacks-madagali-11-killed-14-injured-as-u-s-partners-nigeria-to-restore-civil-authority/</t>
  </si>
  <si>
    <t>http://punchng.com/breaking-suicide-bombers-kill-several-people-adamawa/</t>
  </si>
  <si>
    <t>3 soldiers, 10 terrorists died in Boko Haram reprisal attack</t>
  </si>
  <si>
    <t>http://punchng.com/army-kills-10-terrorists-reprisal-attack-2/</t>
  </si>
  <si>
    <t>http://www.vanguardngr.com/2017/01/army-kills-10-terrorists-reprisal-attack/</t>
  </si>
  <si>
    <t>http://nigerianobservernews.com/2017/01/3-solders-10-terrorists-died-in-boko-haram-reprisal-attack/#.WHpWDa6rT_Q</t>
  </si>
  <si>
    <t>Boko Haram Bomb Mosque At The University Of Maiduguri</t>
  </si>
  <si>
    <t>http://saharareporters.com/2017/01/16/university-professor-killed-suicide-bombers-university-maiduguri</t>
  </si>
  <si>
    <t>http://af.reuters.com/article/nigeriaNews/idAFL5N1F61N0?feedType=RSS&amp;feedName=nigeriaNews</t>
  </si>
  <si>
    <t>http://www.premiumtimesng.com/news/headlines/220620-professor-3-others-confirmed-dead-maiduguri-explosion.html</t>
  </si>
  <si>
    <t>Nigerian troops kill 15 Boko Haram fighters in anti-terror operation</t>
  </si>
  <si>
    <t>http://news.xinhuanet.com/english/2017-01/21/c_136002456.htm</t>
  </si>
  <si>
    <t>http://punchng.com/bharam-eight-killed-foiled-attack-rann-idps-camp/</t>
  </si>
  <si>
    <t>Boko Haram attacks Borno again, scores feared killed</t>
  </si>
  <si>
    <t>Bullabulin village</t>
  </si>
  <si>
    <t>http://www.presstv.ir/Detail/2017/01/29/508288/Boko-Haram-Nigeria</t>
  </si>
  <si>
    <t>http://www.iran-daily.com/News/176663.html</t>
  </si>
  <si>
    <t>Boko Haram kills two soldiers in Niger</t>
  </si>
  <si>
    <t>Geskerou</t>
  </si>
  <si>
    <t>http://punchng.com/boko-haram-kills-two-soldiers-niger/</t>
  </si>
  <si>
    <t>http://independentnig.com/two-niger-soldiers-killed-in-boko-haram-attack/</t>
  </si>
  <si>
    <t>Boko Haram kills 3, â€˜abducts womenâ€™ in Borno village</t>
  </si>
  <si>
    <t>Ndagu</t>
  </si>
  <si>
    <t>http://sunnewsonline.com/boko-haram-kills-3-abducts-women-in-borno-village/</t>
  </si>
  <si>
    <t>http://www.dailytrust.com.ng/news/general/b-haram-kills-5-in-borno-village/182446.html</t>
  </si>
  <si>
    <t>http://punchng.com/bharam-attacks-borno-village-kills-eight/</t>
  </si>
  <si>
    <t>JFT kills suicide bomber</t>
  </si>
  <si>
    <t>http://sunnewsonline.com/3-killed-as-female-bombers-attack-maiduguri/</t>
  </si>
  <si>
    <t>2 Female Suicide Bombers Killed</t>
  </si>
  <si>
    <t>http://news2.onlinenigeria.com/news/general/590212-breaking-3-feared-dead-as-female-bombers-attack-maiduguri-photos.html</t>
  </si>
  <si>
    <t>Heavy gunfire in Yobe as Army foils Boko Haramâ€™s attempt to capture military base</t>
  </si>
  <si>
    <t>http://www.premiumtimesng.com/news/headlines/221659-heavy-gunfire-yobe-army-foils-boko-harams-attempt-capture-military-base.html</t>
  </si>
  <si>
    <t>http://news2.onlinenigeria.com/news/general/591371-3-soldiers-dead-as-troops-foil-boko-haram-attack-on-military-base.html</t>
  </si>
  <si>
    <t>Biu, Yobe, Nigeria</t>
  </si>
  <si>
    <t xml:space="preserve">20 feared dead as Boko Haram opens fire on motorists in Maiduguri
</t>
  </si>
  <si>
    <t>http://www.premiumtimesng.com/news/headlines/221884-boko-haram-kill-7-travellers-injure-escort-soldiers-along-maiduguri-biu-road.html</t>
  </si>
  <si>
    <t>http://www.vanguardngr.com/2017/01/20-feared-dead-as-boko-haram-opens-fire-on-motorists-in-maiduguri/</t>
  </si>
  <si>
    <t>Two dead as suicide bomber attacks mosque</t>
  </si>
  <si>
    <t>http://www.premiumtimesng.com/news/headlines/222102-two-dead-suicide-bomber-attacks-mosque.html</t>
  </si>
  <si>
    <t>http://punchng.com/two-die-foiled-bomb-attack-maiduguri-mosque/</t>
  </si>
  <si>
    <t>http://www.vanguardngr.com/2017/01/girl-bomber-dies-mosque-targeted-maiduguri/</t>
  </si>
  <si>
    <t>Army loses three soldiers, but kills six insurgents</t>
  </si>
  <si>
    <t>http://www.premiumtimesng.com/news/headlines/222317-3-nigerian-soldiers-several-terrorists-killed-troops-battle-boko-haram.html</t>
  </si>
  <si>
    <t>http://www.vanguardngr.com/2017/02/army-loses-three-soldiers-kills-six-insurgents/</t>
  </si>
  <si>
    <t>Boko Haram ambush kills one policeman, injures another in Borno</t>
  </si>
  <si>
    <t>Kubuwa</t>
  </si>
  <si>
    <t>http://punchng.com/boko-haram-ambush-kills-one-policeman-injures-another-borno/</t>
  </si>
  <si>
    <t>https://dailytimes.ng/news/boko-haram-ambushes-convoy-kill-cop-borno/</t>
  </si>
  <si>
    <t>http://saharareporters.com/2017/02/01/police-officer-killed-boko-haram-ambush-borno-state</t>
  </si>
  <si>
    <t>Troops intercept two female suicide bombers in Borno</t>
  </si>
  <si>
    <t>http://www.premiumtimesng.com/news/more-news/222812-troops-intercept-two-female-suicide-bombers-borno.html</t>
  </si>
  <si>
    <t>http://www.vanguardngr.com/2017/02/nscdc-intercepts-2-female-suicide-bombers-maiduguri/</t>
  </si>
  <si>
    <t>http://www.dailytrust.com.ng/news/general/breaking-nscdc-intercepts-2-female-suicide-bombers-in-maiduguri/184272.html</t>
  </si>
  <si>
    <t>2 feared dead in Yobe terrorist attack</t>
  </si>
  <si>
    <t>Sasawa</t>
  </si>
  <si>
    <t>http://www.vanguardngr.com/2017/02/2-feared-dead-yobe-terrorist-attack/</t>
  </si>
  <si>
    <t>https://dailytimes.ng/news/boko-haram-militants-seize-sasawa-community-yobe/</t>
  </si>
  <si>
    <t>http://www.dailytrust.com.ng/news/general/boko-haram-attacks-military-base-burnt-town-in-yobe/184208.html</t>
  </si>
  <si>
    <t>Military kills over 30 Boko Haram insurgents, loses 7 soldiers in Borno; female soldier kidnapped</t>
  </si>
  <si>
    <t>http://www.premiumtimesng.com/news/headlines/223165-seven-army-recruits-killed-20-injured-as-nigerian-troops-boko-haram-battle-in-borno.html</t>
  </si>
  <si>
    <t>http://punchng.com/bharam-kills-seven-abducts-female-soldier/</t>
  </si>
  <si>
    <t>http://www.vanguardngr.com/2017/02/military-kills-30-boko-haram-insurgents-loses-7-soldiers-borno/</t>
  </si>
  <si>
    <t>Boko Haram burns down village, abducts five-year-old boy</t>
  </si>
  <si>
    <t>Kaumutayahi</t>
  </si>
  <si>
    <t>http://punchng.com/b-haram-burns-village-abducts-five-year-old-boy/</t>
  </si>
  <si>
    <t>Eight soldiers killed in Boko Haram ambush</t>
  </si>
  <si>
    <t>Ajirin</t>
  </si>
  <si>
    <t>BH "also suffered losses"</t>
  </si>
  <si>
    <t>http://punchng.com/breaking-eight-soldiers-killed-boko-haram-ambush/</t>
  </si>
  <si>
    <t>http://news2.onlinenigeria.com/news/general/598779-boko-haram-launches-surprise-attack-on-nigerian-army-kills-8-soldiers.html</t>
  </si>
  <si>
    <t>Again Boko Haram sets ablaze Borno village</t>
  </si>
  <si>
    <t>http://www.vanguardngr.com/2017/02/boko-haram-sets-ablaze-borno-village/</t>
  </si>
  <si>
    <t>http://www.vanguardngr.com/2017/02/boko-haram-razes-borno-village-burns-one-person-alive/</t>
  </si>
  <si>
    <t>https://dailytimes.ng/news/boko-haram-suspect-razed-borno-village-burn-one-person-alive/</t>
  </si>
  <si>
    <t>Boko Haram terrorists kill Islamic scholar, injure boy in Borno village</t>
  </si>
  <si>
    <t>Mifa</t>
  </si>
  <si>
    <t>http://guardian.ng/news/boko-haram-terrorists-attack-borno-village-kill-islamic-scholar-injure-boy/</t>
  </si>
  <si>
    <t>Boko Haram attacks NAF helicopter, troops kill scores</t>
  </si>
  <si>
    <t>http://punchng.com/bharam-attacks-naf-helicopter-scores-shot-dead/</t>
  </si>
  <si>
    <t>http://www.premiumtimesng.com/news/headlines/223725-boko-haram-attacks-nigerian-air-force-helicopter-injures-airman.html</t>
  </si>
  <si>
    <t>Suicide bombers attack Maiduguri, â€˜11 Killedâ€™</t>
  </si>
  <si>
    <t>3 suicide bombs, 6 BH killed by soldiers</t>
  </si>
  <si>
    <t>http://www.premiumtimesng.com/news/headlines/223785-suicide-bombers-attack-maiduguri-11-killed.html</t>
  </si>
  <si>
    <t>http://punchng.com/bharam-suicide-bombers-fighters-storm-maiduguri/</t>
  </si>
  <si>
    <t>http://sunnewsonline.com/11-dead-as-nigerian-troops-repel-boko-haram-suicide-bombers/</t>
  </si>
  <si>
    <t>Landmine kills 4 Cameroonian soldiers</t>
  </si>
  <si>
    <t>Tsanaga</t>
  </si>
  <si>
    <t>http://aa.com.tr/en/africa/landmine-kills-4-cameroonian-soldiers/752448</t>
  </si>
  <si>
    <t>Boko Haram kills four in Borno, burns houses</t>
  </si>
  <si>
    <t>Yaza-Kumaza</t>
  </si>
  <si>
    <t>http://punchng.com/bharam-kills-four-borno-burns-houses/</t>
  </si>
  <si>
    <t>http://www.premiumtimesng.com/regional/nnorth-east/223995-boko-haram-attacks-borno-village-kills-3.html</t>
  </si>
  <si>
    <t>â€˜Terroristsâ€™ kill 15 soldiers in Niger</t>
  </si>
  <si>
    <t>killed 15 Nigerien soldiers</t>
  </si>
  <si>
    <t>http://punchng.com/terrorists-kill-15-soldiers-niger-army/</t>
  </si>
  <si>
    <t>http://nationalmirroronline.net/new/terrorist-attack-kills-15-soldiers-in-niger/</t>
  </si>
  <si>
    <t>Boko Haram kills seven soldiers, others in Borno</t>
  </si>
  <si>
    <t>"scores" of BH killed</t>
  </si>
  <si>
    <t>http://punchng.com/boko-haram-kills-lieutenant-six-others-borno/</t>
  </si>
  <si>
    <t>http://www.vanguardngr.com/2017/02/boko-haram-attack-kills-seven-in-nigeria-security-sources/</t>
  </si>
  <si>
    <t>2 killed in suicide attack in northern Cameroon</t>
  </si>
  <si>
    <t>http://www.dailyprogress.com/boko-haram-suicide-bomber-kills-in-northern-cameroon/article_c3b26da5-6280-5a35-9196-fdaf8e37fa79.html</t>
  </si>
  <si>
    <t>http://www.india.com/news/agencies/boko-haram-suicide-bomber-kills-1-in-northern-cameroon-1864014/</t>
  </si>
  <si>
    <t>http://crtv.cm/fr/latest-news/politique-7/fighting-boko-haram-two-killed-in-suicide-attack-wouro-dole-18737.htm</t>
  </si>
  <si>
    <t>Nigerian Army kill 18 Boko Haram fighters in Yobe</t>
  </si>
  <si>
    <t>Kumuya</t>
  </si>
  <si>
    <t>https://dailytimes.ng/news/nigerian-army-kill-18-boko-haram-fighters-yobe/</t>
  </si>
  <si>
    <t>http://punchng.com/we-killed-18-bharam-fighters-searching-for-food-army/</t>
  </si>
  <si>
    <t>Three suicide bombers killed in Maiduguri</t>
  </si>
  <si>
    <t>http://punchng.com/three-suicide-bombers-die-in-maiduguri/</t>
  </si>
  <si>
    <t>http://www.premiumtimesng.com/news/headlines/225125-updated-least-three-killed-maiduguri-bomb-attack.html</t>
  </si>
  <si>
    <t>http://www.vanguardngr.com/2017/03/explosion-kills-3-suicide-bombers-destroys-fuel-tankers-maiduguri/</t>
  </si>
  <si>
    <t>Four soldiers injured as Nigerian troops capture 14 Boko Haram suspects</t>
  </si>
  <si>
    <t>Chikum Gudu</t>
  </si>
  <si>
    <t>http://punchng.com/troops-capture-14-terrorists-recover-arms-in-clearance-operations/</t>
  </si>
  <si>
    <t>http://www.premiumtimesng.com/news/headlines/225243-four-soldiers-injured-nigerian-troops-capture-14-boko-haram-suspects-official.html</t>
  </si>
  <si>
    <t>http://www.vanguardngr.com/2017/03/troops-capture-14-boko-haram-terrorists/</t>
  </si>
  <si>
    <t>Three soldiers die, troops rescue 469 Bâ€™Haram victims</t>
  </si>
  <si>
    <t>Tula Udah Forest</t>
  </si>
  <si>
    <t>http://punchng.com/three-soldiers-die-troops-rescue-469-bharam-victims/</t>
  </si>
  <si>
    <t>http://www.vanguardngr.com/2017/03/soldier-killed-two-others-missing-troops-battle-boko-haram-terrorists/</t>
  </si>
  <si>
    <t>http://www.premiumtimesng.com/news/top-news/225649-one-nigerian-soldier-killed-two-missing-anti-boko-haram-operation.html</t>
  </si>
  <si>
    <t>Ganye, Borno, Nigeria</t>
  </si>
  <si>
    <t>Nigerian troops kill two female suicide bombers</t>
  </si>
  <si>
    <t>http://www.premiumtimesng.com/news/headlines/225875-nigerian-troops-kill-two-female-suicide-bombers-rescue-211-boko-haram-captives.html</t>
  </si>
  <si>
    <t>http://punchng.com/two-female-bombers-killed-in-borno-foiled-attack/</t>
  </si>
  <si>
    <t>http://saharareporters.com/2017/03/12/pregnant-suicide-bomber-other-subdued-borno-state</t>
  </si>
  <si>
    <t>Boko Haram executes three alleged govt spies in new video</t>
  </si>
  <si>
    <t>http://punchng.com/boko-haram-executes-three-alleged-govt-spies-in-new-video/</t>
  </si>
  <si>
    <t>http://www.premiumtimesng.com/news/more-news/226062-boko-haram-executes-three-men-new-video.html</t>
  </si>
  <si>
    <t>http://sunnewsonline.com/boko-haram-releases-new-video-executes-alleged-government-spies/</t>
  </si>
  <si>
    <t>Troops destroy Boko Haram logistics base, rescue 455 hostages</t>
  </si>
  <si>
    <t>Kutila, Shirawa</t>
  </si>
  <si>
    <t>killed "many" BH</t>
  </si>
  <si>
    <t>http://punchng.com/troops-destroy-boko-haram-logistics-base-rescue-455-hostages/</t>
  </si>
  <si>
    <t>http://sunnewsonline.com/nigerian-troops-destroy-boko-haram-logistics-base-at-shirawa/</t>
  </si>
  <si>
    <t>http://www.vanguardngr.com/2017/03/boko-haram-troops-rescue-455-captives-kill-scores-terrorists-destroy-logistics-base-borno/</t>
  </si>
  <si>
    <t>Six killed as suicide bombers attack Maiduguri</t>
  </si>
  <si>
    <t>Usmanti</t>
  </si>
  <si>
    <t>http://www.premiumtimesng.com/news/top-news/226150-six-killed-suicide-bombers-attack-maiduguri.html</t>
  </si>
  <si>
    <t>http://punchng.com/police-confirm-five-dead-in-borno-suicide-attack/</t>
  </si>
  <si>
    <t>http://af.reuters.com/article/nigeriaNews/idAFL5N1GS2BE?feedType=RSS&amp;feedName=nigeriaNews</t>
  </si>
  <si>
    <t>Suspected Boko Haram militants attack northeast Nigeria town</t>
  </si>
  <si>
    <t>http://af.reuters.com/article/nigeriaNews/idAFL5N1GS7CB?feedType=RSS&amp;feedName=nigeriaNews</t>
  </si>
  <si>
    <t>http://punchng.com/boko-haram-kills-police-sergeant-in-borno/</t>
  </si>
  <si>
    <t>http://www.premiumtimesng.com/news/top-news/226276-police-sergeant-killed-boko-haram-attack-borno.html</t>
  </si>
  <si>
    <t>Bâ€™Haram kills five soldiers, three others missing</t>
  </si>
  <si>
    <t>http://punchng.com/bharam-terrorists-burn-borno-town-kill-army-lieutenant/</t>
  </si>
  <si>
    <t>http://punchng.com/bharam-kills-five-soldiers-three-others-missing/</t>
  </si>
  <si>
    <t>Seven killed in Maiduguri suicide attacks</t>
  </si>
  <si>
    <t>Umarari</t>
  </si>
  <si>
    <t>http://punchng.com/suicide-bombers-kill-mother-two-children-in-borno/</t>
  </si>
  <si>
    <t>http://www.premiumtimesng.com/news/headlines/226506-suicide-bombers-kill-mother-two-children-borno.html</t>
  </si>
  <si>
    <t>http://af.reuters.com/article/nigeriaNews/idAFL5N1GW04J?feedType=RSS&amp;feedName=nigeriaNews</t>
  </si>
  <si>
    <t>9 killed in suspected Boko Haram attack</t>
  </si>
  <si>
    <t>http://www.india.com/news/agencies/9-killed-in-suspected-boko-haram-attack-1939514/</t>
  </si>
  <si>
    <t>Multiple blasts kill 4, injure 18 in Maiduguri IDPs camps</t>
  </si>
  <si>
    <t>http://sunnewsonline.com/multiple-blasts-kill-4-injure-18-in-maiduguri-idps-camps/</t>
  </si>
  <si>
    <t>http://af.reuters.com/article/nigeriaNews/idAFL5N1GZ11P?feedType=RSS&amp;feedName=nigeriaNews</t>
  </si>
  <si>
    <t>http://www.vanguardngr.com/2017/03/5-suicide-bombers-kill-3-injure-many-maiduguri/</t>
  </si>
  <si>
    <t>Boko Haram abducts four women, six youths in Borno</t>
  </si>
  <si>
    <t>Kalari</t>
  </si>
  <si>
    <t>http://punchng.com/boko-haram-abducts-four-women-six-youths-in-borno/</t>
  </si>
  <si>
    <t>http://www.premiumtimesng.com/news/headlines/227328-boko-haram-attacks-borno-communities-kidnaps-10-official.html</t>
  </si>
  <si>
    <t>http://sunnewsonline.com/boko-haram-insurgents-abduct-10-in-borno/</t>
  </si>
  <si>
    <t>Boko Haram kills three alleged collaborators in Borno</t>
  </si>
  <si>
    <t>http://punchng.com/boko-haram-kills-three-alleged-collaborators-in-borno/</t>
  </si>
  <si>
    <t>http://www.vanguardngr.com/2017/03/boko-haram-fighters-storm-borno-village-kill-three-collaboration-military/</t>
  </si>
  <si>
    <t>Boko Haram bomb kills 2, injures 3 in Borno</t>
  </si>
  <si>
    <t>Killed 2 CJTF</t>
  </si>
  <si>
    <t>http://sunnewsonline.com/boko-haram-bomb-kills-2-injures-3-in-borno/</t>
  </si>
  <si>
    <t>http://dailypost.ng/2017/03/29/boko-haram-ieds-kills-2-security-personnel-injures-3-borno/</t>
  </si>
  <si>
    <t>http://news2.onlinenigeria.com/news/general/612224-just-in-explosion-kills-2-injures-3-at-dikwa.html</t>
  </si>
  <si>
    <t xml:space="preserve">Boko Haram fighter killed, soldier injured in ambush attack </t>
  </si>
  <si>
    <t>Boskoro</t>
  </si>
  <si>
    <t>http://www.premiumtimesng.com/news/top-news/227522-boko-haram-fighter-killed-soldier-injured-ambush-attack-army.html</t>
  </si>
  <si>
    <t>Boko Haram kidnap 18 girls, women in northeast Nigeria</t>
  </si>
  <si>
    <t>http://punchng.com/boko-haram-kidnap-22-girls-women-in-northeast-nigeria/</t>
  </si>
  <si>
    <t>http://www.vanguardngr.com/2017/04/boko-haram-kidnap-22-girls-women-borno/</t>
  </si>
  <si>
    <t>http://sunnewsonline.com/al-barnawis-boko-haram-abducts-22-girls-women-in-borno/</t>
  </si>
  <si>
    <t>Boko Haram kidnap 4 girls, women in northeast Nigeria</t>
  </si>
  <si>
    <t>Two suicide bombers killed in Boko Haram attack on Maiduguri</t>
  </si>
  <si>
    <t>Muna</t>
  </si>
  <si>
    <t>http://www.premiumtimesng.com/news/headlines/227697-three-suicide-bombers-killed-boko-haram-attacks-maiduguri.html</t>
  </si>
  <si>
    <t>http://saharareporters.com/2017/04/02/scores-escape-death-2-suicide-bomb-attacks-are-foiled-maiduguri</t>
  </si>
  <si>
    <t>http://punchng.com/police-confirm-three-dead-in-borno-foiled-attacks/</t>
  </si>
  <si>
    <t>Two suicide bombers killed in Boko Haram attack</t>
  </si>
  <si>
    <t>Dusuma</t>
  </si>
  <si>
    <t>http://leadership.ng/news/579806/police-comfirm-4-suicide-bombers-dead-in-fresh-borno-attack</t>
  </si>
  <si>
    <t>http://www.vanguardngr.com/2017/04/dog-dies-fighting-suicide-bomber-maiduguri-wedding-party/</t>
  </si>
  <si>
    <t>Boko Haram Kills 3, Abducts Scores Near Chibok</t>
  </si>
  <si>
    <t>Gumisiri</t>
  </si>
  <si>
    <t>"scores kidnapped"</t>
  </si>
  <si>
    <t>http://saharareporters.com/2017/04/01/boko-haram-kills-3-abducts-scores-near-chibok</t>
  </si>
  <si>
    <t>Boko Haram kills seven civillians</t>
  </si>
  <si>
    <t>Abbati</t>
  </si>
  <si>
    <t>http://punchng.com/boko-haram-kills-four-soldiers-seven-civillians/</t>
  </si>
  <si>
    <t>Boko Haram kills four soldiers</t>
  </si>
  <si>
    <t>Gubdori</t>
  </si>
  <si>
    <t>http://punchng.com/bharam-kills-four-soldiers-burns-army-base-in-borno/</t>
  </si>
  <si>
    <t>http://www.vanguardngr.com/2017/04/boko-haram-kills-troops-deadly-raid-borno-farmers/</t>
  </si>
  <si>
    <t>Boko Haram kidnaps 13</t>
  </si>
  <si>
    <t>http://www.business-standard.com/article/international/boko-haram-kills-8-loggers-abducts-13-women-in-nigeria-sources-117041000076_1.html</t>
  </si>
  <si>
    <t>http://www.vanguardngr.com/2017/04/boko-haram-slaughters-eight-abducts-women-maiduguri-sources/</t>
  </si>
  <si>
    <t>Two female suicide bombers killed, five others injured in Maiduguri</t>
  </si>
  <si>
    <t>Juddumuri</t>
  </si>
  <si>
    <t>http://punchng.com/breaking-two-female-suicide-bombers-killed-five-others-injured-in-maiduguri/</t>
  </si>
  <si>
    <t>http://www.premiumtimesng.com/news/headlines/228284-two-killed-female-suicide-bombers-attack-maiduguri-mosque.html</t>
  </si>
  <si>
    <t>http://www.vanguardngr.com/2017/04/female-suicide-bombers-explode-failed-mosque-attack/</t>
  </si>
  <si>
    <t>Suicide bomber hits Cameroon, one dead, many Injured</t>
  </si>
  <si>
    <t>http://punchng.com/breaking-suicide-bomber-hits-cameroon-one-dead-many-injured/</t>
  </si>
  <si>
    <t>http://crtv.cm/fr/nouvelles/journal-national-1/fighting-boko-haram-suicide-bomber-dies-in-kolofata-19053.htm</t>
  </si>
  <si>
    <t>Boko Haram murders eight persons in Maiduguri</t>
  </si>
  <si>
    <t>Molai</t>
  </si>
  <si>
    <t>http://punchng.com/boko-haram-murders-eight-persons-in-maiduguri/</t>
  </si>
  <si>
    <t>Two female suicide bombers kill selves outside University of Maiduguri</t>
  </si>
  <si>
    <t>http://www.premiumtimesng.com/regional/nnorth-east/228449-two-female-suicide-bombers-kill-selves-outside-university-maiduguri.html</t>
  </si>
  <si>
    <t>http://af.reuters.com/article/nigeriaNews/idAFL8N1HI1ZM?feedType=RSS&amp;feedName=nigeriaNews</t>
  </si>
  <si>
    <t>http://www.vanguardngr.com/2017/04/2-suicide-bombers-die-maiduguri-police/</t>
  </si>
  <si>
    <t>Niger kills 57 Boko Haram fighters</t>
  </si>
  <si>
    <t>GueskÃ©rou</t>
  </si>
  <si>
    <t>http://punchng.com/niger-kills-57-boko-haram-fighters/</t>
  </si>
  <si>
    <t>http://af.reuters.com/article/nigeriaNews/idAFL8N1HI56D?feedType=RSS&amp;feedName=nigeriaNews</t>
  </si>
  <si>
    <t>Nigerian soldiers battle Boko Haram, kill 21 suspects, rescue 1,623 captives</t>
  </si>
  <si>
    <t>Jarawa</t>
  </si>
  <si>
    <t>http://www.premiumtimesng.com/news/top-news/228978-nigerian-soldiers-battle-boko-haram-kill-21-suspects-rescue-1623-captives-official.html</t>
  </si>
  <si>
    <t>http://punchng.com/troops-rescue-1623-victims-neutralise-21-terrorists/</t>
  </si>
  <si>
    <t>https://www.dailytrust.com.ng/news/general/troops-kill-21-boko-haram-fighters/193946.html</t>
  </si>
  <si>
    <t>Nigerian soldiers raid Boko Haram camps, kill six</t>
  </si>
  <si>
    <t>Dissa and Patawe</t>
  </si>
  <si>
    <t>http://www.premiumtimesng.com/news/headlines/229067-nigerian-soldiers-raid-boko-haram-camps-kill-six-official.html</t>
  </si>
  <si>
    <t>Boko Haram kill 5 soldiers, 4 others missing</t>
  </si>
  <si>
    <t>http://www.premiumtimesng.com/news/headlines/229160-boko-haram-strikes-sacks-army-battalion-kills-nigerian-soldiers-seizes-arms.html</t>
  </si>
  <si>
    <t>http://www.vanguardngr.com/2017/04/suspected-boko-haram-militants-kill-five-soldiers-borno/</t>
  </si>
  <si>
    <t>https://dailytimes.ng/news/boko-haram-members-attack-military-base-sabon-gari-kill-3-soldiers-steal-weapons/</t>
  </si>
  <si>
    <t>Boko Haram IED kills three soldiers in Borno</t>
  </si>
  <si>
    <t>http://punchng.com/boko-haram-ied-kills-three-soldiers-in-borno/</t>
  </si>
  <si>
    <t>Three dead in Boko Haram suicide attack in Cameroon</t>
  </si>
  <si>
    <t>http://punchng.com/three-dead-in-boko-haram-suicide-attack-in-cameroon/</t>
  </si>
  <si>
    <t>https://guardian.ng/news/3-dead-in-suicide-attack-in-cameroon-border-town/</t>
  </si>
  <si>
    <t>https://www.modernghana.com/news/769797/3-dead-in-suicide-attack-in-cameroon-border-town.html</t>
  </si>
  <si>
    <t>Two female suicide bombers shot dead in Borno, 1 blows self up</t>
  </si>
  <si>
    <t>Mamanti</t>
  </si>
  <si>
    <t>http://punchng.com/breaking-three-female-suicide-bombers-intercepted-in-maiduguri/</t>
  </si>
  <si>
    <t>http://sunnewsonline.com/breaking-two-female-suicide-bombers-shot-dead-in-borno-1-blows-self-up/</t>
  </si>
  <si>
    <t>Cart pusher bomber kills 3 in Borno</t>
  </si>
  <si>
    <t>Mainari Kanuri</t>
  </si>
  <si>
    <t>http://sunnewsonline.com/cart-pusher-bomber-kills-3-in-borno/</t>
  </si>
  <si>
    <t>Female suicide bomber blows herself up</t>
  </si>
  <si>
    <t>http://www.vanguardngr.com/2017/04/7-dead-many-injured-three-suicide-bombers-attempt-wreak-havoc-borno/</t>
  </si>
  <si>
    <t>4 suicide bombers, CJTF member killed as explosion rocks Borno</t>
  </si>
  <si>
    <t>http://www.premiumtimesng.com/news/headlines/229647-five-killed-suicide-bombers-invade-borno-communities.html</t>
  </si>
  <si>
    <t>http://dailypost.ng/2017/04/26/breaking-4-suicide-bombers-cjtf-member-killed-explosion-rocks-borno/</t>
  </si>
  <si>
    <t>Civilian JTF killed while stopping bomber from IDPs camp in Borno</t>
  </si>
  <si>
    <t>http://sunnewsonline.com/civilian-jtf-killed-while-stopping-bomber-from-idps-camp-in-borno/</t>
  </si>
  <si>
    <t>Soldiers kill 15 Boko Haram gunmen as terrorist group attacks troopsâ€™ base in Sambisa</t>
  </si>
  <si>
    <t>http://www.premiumtimesng.com/news/top-news/229840-soldiers-kill-15-boko-haram-gunmen-terrorist-group-attack-troops-base-sambisa.html</t>
  </si>
  <si>
    <t>http://www.vanguardngr.com/2017/04/15-boko-haram-terrorists-die-attempt-infiltrate-troops-sambisa/</t>
  </si>
  <si>
    <t>Suicide bomber kills five soldiers, injures 40 in northeast</t>
  </si>
  <si>
    <t>Manguzum</t>
  </si>
  <si>
    <t>http://punchng.com/breaking-suicide-bomber-kills-five-soldiers-injures-40-in-northeast/</t>
  </si>
  <si>
    <t>http://www.vanguardngr.com/2017/04/suicide-bomber-kills-five-troops-borno/</t>
  </si>
  <si>
    <t>Military foils suicide attacks in Maiduguri, kills three</t>
  </si>
  <si>
    <t>http://punchng.com/breaking-military-foils-suicide-attacks-in-maiduguri-kills-three/</t>
  </si>
  <si>
    <t>http://saharareporters.com/2017/05/04/three-female-suicide-bombers-killed-military-outpost-near-maiduguri</t>
  </si>
  <si>
    <t>http://www.premiumtimesng.com/news/top-news/230321-three-suicide-bombers-killed-military-outpost.html</t>
  </si>
  <si>
    <t xml:space="preserve">Suicide bombers kill seven, injure six in Borno    </t>
  </si>
  <si>
    <t>Mandarari</t>
  </si>
  <si>
    <t>http://punchng.com/suicide-bombers-kill-seven-injure-six-in-borno/</t>
  </si>
  <si>
    <t>http://www.premiumtimesng.com/news/headlines/230432-seven-killed-six-injured-another-suicide-bomb-attack-borno.html</t>
  </si>
  <si>
    <t>Nine soldiers, 40 Boko Haram members killed in Chad clash</t>
  </si>
  <si>
    <t>http://punchng.com/breaking-nine-soldiers-40-boko-haram-members-killed-in-chad-clash/</t>
  </si>
  <si>
    <t>http://af.reuters.com/article/nigeriaNews/idAFL8N1I80AJ?feedType=RSS&amp;feedName=nigeriaNews</t>
  </si>
  <si>
    <t>3 Suicide bombers target UNIMAID, 4 killed</t>
  </si>
  <si>
    <t>http://punchng.com/boko-haram-attacks-unimaid-kills-security-guard/</t>
  </si>
  <si>
    <t>http://www.premiumtimesng.com/regional/nnorth-east/231105-again-suicide-bombers-attack-university-of-maiduguri.html</t>
  </si>
  <si>
    <t>http://saharareporters.com/2017/05/13/three-suicide-bombers-storm-university-maiduguri-killing-security-official</t>
  </si>
  <si>
    <t>Troops kill four Bâ€™Haram food vendors</t>
  </si>
  <si>
    <t>Julari</t>
  </si>
  <si>
    <t>http://punchng.com/troops-kill-four-bharam-food-vendors/</t>
  </si>
  <si>
    <t>http://saharareporters.com/2017/05/14/troops-kill-four-boko-haram-food-vendors</t>
  </si>
  <si>
    <t>Boko Haram kills six farmers in Maiduguri</t>
  </si>
  <si>
    <t>Amrawa</t>
  </si>
  <si>
    <t>http://punchng.com/boko-haram-kills-six-farmers-in-maiduguri/</t>
  </si>
  <si>
    <t>http://sunnewsonline.com/boko-haram-kills-six-farmers-in-maiduguri/</t>
  </si>
  <si>
    <t>Five Killed, Four injured In Borno State IDP Camp Attack</t>
  </si>
  <si>
    <t>http://saharareporters.com/2017/05/16/five-killed-four-injured-borno-state-idp-camp-attack</t>
  </si>
  <si>
    <t>http://af.reuters.com/article/nigeriaNews/idAFL8N1II5AX?feedType=RSS&amp;feedName=nigeriaNews</t>
  </si>
  <si>
    <t>http://punchng.com/suicide-bomber-kills-five-in-borno/</t>
  </si>
  <si>
    <t>Suicide Bomber Kills Two Nigerian Soldiers In Borno</t>
  </si>
  <si>
    <t>Mashimari</t>
  </si>
  <si>
    <t>http://saharareporters.com/2017/05/18/suicide-bomber-kills-two-nigerian-soldiers-borno</t>
  </si>
  <si>
    <t>http://www.premiumtimesng.com/regional/nnorth-east/231549-soldiers-injured-as-female-suicide-bomber-attacks-military-checkpoint.html</t>
  </si>
  <si>
    <t>http://punchng.com/female-suicide-bomber-kills-two-soldiers-in-borno/</t>
  </si>
  <si>
    <t>Three Male Suicide Bombers Killed, Three injured In Foiled Attack on University Of Maiduguri Female Hostel</t>
  </si>
  <si>
    <t>http://saharareporters.com/2017/05/19/three-male-suicide-bombers-killed-three-injured-foiled-attack-university-maiduguri-female</t>
  </si>
  <si>
    <t>http://punchng.com/breaking-explosion-rocks-unimaid-again/</t>
  </si>
  <si>
    <t>http://www.premiumtimesng.com/news/231602-suicide-bombers-killed-in-attempt-to-attack-female-hostel-of-university-of-maiduguri.html</t>
  </si>
  <si>
    <t>Boko Haram:Troops kill 9 terrorists, rescue 998 persons</t>
  </si>
  <si>
    <t>http://www.vanguardngr.com/2017/05/boko-haramtroops-kill-9-terrorists-rescue-998-persons/</t>
  </si>
  <si>
    <t>Another suicide bomb attack at University of Maiduguri</t>
  </si>
  <si>
    <t>http://www.premiumtimesng.com/news/headlines/231679-another-suicide-bomb-attack-at-university-of-maiduguri.html</t>
  </si>
  <si>
    <t>http://punchng.com/breaking-suicide-bomber-died-while-waiting-to-attack-unimaid/</t>
  </si>
  <si>
    <t>http://saharareporters.com/2017/05/20/male-suicide-bomber-killed-fresh-attempt-bomb-university-maiduguri</t>
  </si>
  <si>
    <t>Boko Haram beheads four IDPs</t>
  </si>
  <si>
    <t>http://punchng.com/suspected-boko-haram-members-kill-six-vigilantes/</t>
  </si>
  <si>
    <t>http://www.premiumtimesng.com/news/headlines/231761-boko-haram-beheads-four-idps.html</t>
  </si>
  <si>
    <t>http://sunnewsonline.com/how-boko-haram-killed-4-idps-hunters-on-hunting/</t>
  </si>
  <si>
    <t>Suspected Boko Haram members kill two vigilantes in Borno</t>
  </si>
  <si>
    <t>Troops arrest six female Boko Haram terrorists, kill 13</t>
  </si>
  <si>
    <t>http://punchng.com/troops-arrest-six-female-bharam-terrorists-kill-13/</t>
  </si>
  <si>
    <t>http://www.premiumtimesng.com/news/231712-nigerian-troops-kill-13-boko-haram-terrorists-capture-10-logistics-officials.html</t>
  </si>
  <si>
    <t>http://saharareporters.com/2017/05/21/troops-kill-13-terrorists-lake-chad-area-arrest-smugglers</t>
  </si>
  <si>
    <t>Borno: Three suicide bombers killed in foiled attack</t>
  </si>
  <si>
    <t>http://punchng.com/borno-three-suicide-bombers-killed-in-foiled-attack/</t>
  </si>
  <si>
    <t>http://www.premiumtimesng.com/regional/nnorth-east/231985-three-female-suicide-bombers-die-in-another-attack-on-maiduguri.html</t>
  </si>
  <si>
    <t>http://sunnewsonline.com/3-suicide-bombers-killed-in-fresh-foiled-attack-in-borno/</t>
  </si>
  <si>
    <t>Suicide bomber killed in Borno</t>
  </si>
  <si>
    <t>http://www.premiumtimesng.com/news/232626-boko-haram-suicide-bomber-five-idps-killed-in-borno-village.html</t>
  </si>
  <si>
    <t>Twin suicide bombings kill four in Cameroon</t>
  </si>
  <si>
    <t>http://www.premiumtimesng.com/foreign/africa/232870-twin-suicide-bombings-kill-four-in-cameroon.html</t>
  </si>
  <si>
    <t>http://af.reuters.com/article/nigeriaNews/idAFL8N1IZ248?feedType=RSS&amp;feedName=nigeriaNews</t>
  </si>
  <si>
    <t>Maiduguri Attacks: 18 killed, 24 injured</t>
  </si>
  <si>
    <t>http://www.premiumtimesng.com/news/headlines/233383-update-maiduguri-attacks-17-killed-24-injured-police.html</t>
  </si>
  <si>
    <t>http://af.reuters.com/article/nigeriaNews/idAFL8N1J52P5?feedType=RSS&amp;feedName=nigeriaNews</t>
  </si>
  <si>
    <t>http://punchng.com/osinbajo-visits-maiduguri-as-multiple-bombings-kill-18/</t>
  </si>
  <si>
    <t>Terrorists slaughter Borno villagers in reprisal attack</t>
  </si>
  <si>
    <t>http://www.pulse.ng/local/boko-haram-terrorists-slaughter-borno-villagers-in-reprisal-attack-id6815328.html</t>
  </si>
  <si>
    <t>http://sunnewsonline.com/boko-haram-slit-villagers-throats-in-revenge-killings/</t>
  </si>
  <si>
    <t>http://www.vanguardngr.com/2017/06/boko-haram-slit-four-villagers-throats-revenge-killings/</t>
  </si>
  <si>
    <t>Boko Haram Terrorists Raid Adamawa Village For Food, Medicine</t>
  </si>
  <si>
    <t>Kuda-kaya</t>
  </si>
  <si>
    <t>http://saharareporters.com/2017/06/11/boko-haram-terrorists-raid-adamawa-village-food-medicine</t>
  </si>
  <si>
    <t>http://punchng.com/bharam-terrorists-sack-adamawa-village-over-food/</t>
  </si>
  <si>
    <t>http://www.premiumtimesng.com/regional/nnorth-east/233673-boko-haram-raid-adamawa-village-for-food-medicine.html</t>
  </si>
  <si>
    <t>Boko Haram: Nigerian Troops Kill Terrorists, Rescue 9 Children Undergoing Terrorism Training</t>
  </si>
  <si>
    <t>killed a "large number" of militants</t>
  </si>
  <si>
    <t>http://saharareporters.com/2017/06/12/boko-haram-nigerian-troops-kill-terrorists-rescue-9-children-undergoing-terrorism</t>
  </si>
  <si>
    <t>http://www.premiumtimesng.com/news/headlines/233745-boko-haram-amir-many-others-killed-as-nigerian-soldiers-clear-terrorists-ambush-official.html</t>
  </si>
  <si>
    <t>http://www.vanguardngr.com/2017/06/troops-neutralize-notorious-boko-haram-terrorists-rescue-9-minors/</t>
  </si>
  <si>
    <t>3 Killed, 6 Missing As Boko Haram Raid Communities Around Chibok</t>
  </si>
  <si>
    <t>Komdi and Tuyan</t>
  </si>
  <si>
    <t>6 presumed abducted</t>
  </si>
  <si>
    <t>http://saharareporters.com/2017/06/14/10-killed-6-missing-boko-haram-raid-communities-around-chibok</t>
  </si>
  <si>
    <t>Boko Haram kills eight CJTF in ambush</t>
  </si>
  <si>
    <t>http://punchng.com/boko-haram-kills-eight-in-ambush/</t>
  </si>
  <si>
    <t>http://www.premiumtimesng.com/news/headlines/233716-boko-haram-strikes-again-in-borno-two-killed.html</t>
  </si>
  <si>
    <t>Scores Feared Dead As Boko Haram Terrorists Overpower Civilian JTF In Borno Village</t>
  </si>
  <si>
    <t>Gumsiri</t>
  </si>
  <si>
    <t>"scores feared dead"</t>
  </si>
  <si>
    <t>http://saharareporters.com/2017/06/18/scores-feared-dead-boko-haram-terrorists-overpower-civilian-jtf-borno-village</t>
  </si>
  <si>
    <t>http://www.pulse.ng/local/boko-haram-reportedly-strike-again-in-borno-id6860222.html</t>
  </si>
  <si>
    <t>Female suicide bombers attack Borno, killed 17</t>
  </si>
  <si>
    <t>http://punchng.com/female-suicide-bombers-attack-borno-kill-17/</t>
  </si>
  <si>
    <t>http://af.reuters.com/article/nigeriaNews/idAFL8N1JG23D?feedType=RSS&amp;feedName=nigeriaNews</t>
  </si>
  <si>
    <t>http://www.premiumtimesng.com/regional/nnorth-east/234493-nema-confirms-16-killed-maiduguri-suicide-attacks.html</t>
  </si>
  <si>
    <t>Policeman, two others killed, 16 kidnapped in suspected Boko Haram attack on burial party</t>
  </si>
  <si>
    <t>http://punchng.com/policeman-driver-killed-in-suspected-boko-haram-attack-on-burial-party/</t>
  </si>
  <si>
    <t>http://www.premiumtimesng.com/news/headlines/234740-16-women-kidnapped-survivors-narrate-shocking-details-boko-haram-ambush-secure-convoy.html</t>
  </si>
  <si>
    <t>http://af.reuters.com/article/nigeriaNews/idAFL8N1JH5WQ?feedType=RSS&amp;feedName=nigeriaNews</t>
  </si>
  <si>
    <t>Boko Haram landmine explosion kills three</t>
  </si>
  <si>
    <t>Abbari</t>
  </si>
  <si>
    <t>http://punchng.com/boko-haram-landmine-explosion-kills-five/</t>
  </si>
  <si>
    <t>http://www.vanguardngr.com/2017/06/five-killed-boko-haram-mine-blast-ambush/</t>
  </si>
  <si>
    <t>Boko Haram kills six civilians in Cameroon</t>
  </si>
  <si>
    <t>http://punchng.com/boko-haram-kills-six-civilians-in-cameroon/</t>
  </si>
  <si>
    <t>Bâ€™Haram suicide bombers attack UNIMAID, kill 16</t>
  </si>
  <si>
    <t>http://punchng.com/bharam-suicide-bombers-attack-unimaid-kill-16/</t>
  </si>
  <si>
    <t>http://www.premiumtimesng.com/news/headlines/235135-10-killed-maiduguri-bombing-police.html</t>
  </si>
  <si>
    <t>http://af.reuters.com/article/nigeriaNews/idAFL8N1JN24D?feedType=RSS&amp;feedName=nigeriaNews</t>
  </si>
  <si>
    <t>8 Chad soldiers killed in clashes with Boko Haram</t>
  </si>
  <si>
    <t>http://www.vanguardngr.com/2017/06/8-chad-soldiers-killed-clashes-boko-haram/</t>
  </si>
  <si>
    <t>http://www.dw.com/en/boko-haram-kills-eight-soldiers-from-chad/a-39425025</t>
  </si>
  <si>
    <t>Five Bâ€™Haram bombers die in Maiduguri</t>
  </si>
  <si>
    <t>http://punchng.com/premature-explosion-kills-five-suicide-bombers/</t>
  </si>
  <si>
    <t>http://saharareporters.com/2017/06/28/five-bombers-dead-failed-suicide-mission-near-maiduguri</t>
  </si>
  <si>
    <t>Six Killed, Scores Wounded In Fresh Boko Haram Attack In Borno</t>
  </si>
  <si>
    <t>Boderi</t>
  </si>
  <si>
    <t>http://saharareporters.com/2017/06/29/six-killed-scores-wounded-fresh-boko-haram-attack-borno</t>
  </si>
  <si>
    <t>Two killed in double suicide attack at Niger refugee camp</t>
  </si>
  <si>
    <t>http://www.vanguardngr.com/2017/06/2-killed-women-bombers-blow-niger-refugee-camp/</t>
  </si>
  <si>
    <t>http://punchng.com/two-killed-in-double-suicide-attack-at-niger-refugee-camp/</t>
  </si>
  <si>
    <t>http://af.reuters.com/article/nigeriaNews/idAFL8N1JR3IK?feedType=RSS&amp;feedName=nigeriaNews</t>
  </si>
  <si>
    <t>IED explosion kills four soldiers in Borno</t>
  </si>
  <si>
    <t>http://punchng.com/ied-explosion-kills-four-soldiers-in-borno/</t>
  </si>
  <si>
    <t>http://www.premiumtimesng.com/news/top-news/235503-four-nigerian-soldiers-killed-borno.html</t>
  </si>
  <si>
    <t>Four female suicide bombers kill one, injure two others</t>
  </si>
  <si>
    <t>http://punchng.com/four-female-suicide-bombers-kill-one-injure-two-others/</t>
  </si>
  <si>
    <t>Boko Haram loots Borno village, five terrorists killed</t>
  </si>
  <si>
    <t>Mussini</t>
  </si>
  <si>
    <t>http://punchng.com/boko-haram-loots-borno-village-five-terrorists-killed/</t>
  </si>
  <si>
    <t>Boko Haram kills nine, abducts dozens in Niger</t>
  </si>
  <si>
    <t>http://punchng.com/boko-haram-kills-nine-abducts-dozens-in-niger/</t>
  </si>
  <si>
    <t>http://af.reuters.com/article/nigeriaNews/idAFL8N1JU1XF?feedType=RSS&amp;feedName=nigeriaNews</t>
  </si>
  <si>
    <t>http://www.premiumtimesng.com/foreign/africa/235704-boko-haram-militants-kill-nine-niger-village.html</t>
  </si>
  <si>
    <t>Manyâ€™ Boko Haram fighters killed in Borno</t>
  </si>
  <si>
    <t>Gulumba Gana</t>
  </si>
  <si>
    <t>"many" BH killed</t>
  </si>
  <si>
    <t>http://www.premiumtimesng.com/news/headlines/235893-one-soldier-many-boko-haram-fighters-killed-separate-borno-battles.html</t>
  </si>
  <si>
    <t>3 Boko Haram fighters, 1 soldier killed in Borno</t>
  </si>
  <si>
    <t>Boko Haram attacks military bases in Borno</t>
  </si>
  <si>
    <t>http://punchng.com/boko-haram-attacks-military-bases-in-borno/</t>
  </si>
  <si>
    <t>http://www.vanguardngr.com/2017/07/boko-haram-attacks-military-bases-cast-doubt-fgs-claim/</t>
  </si>
  <si>
    <t>Two suicide bombers targeting University of Maiduguri killed</t>
  </si>
  <si>
    <t>http://www.premiumtimesng.com/news/top-news/236163-two-suicide-bombers-targeting-university-maiduguri-killed.html</t>
  </si>
  <si>
    <t>Three suicide bombers hit UNIMAID studentsâ€™ hostel</t>
  </si>
  <si>
    <t>http://punchng.com/three-suicide-bombers-hit-unimaid-students-hostel/</t>
  </si>
  <si>
    <t>Boko Haram executes eight for defying Sharia police</t>
  </si>
  <si>
    <t>Not clear when or where the incident happened</t>
  </si>
  <si>
    <t>http://punchng.com/boko-haram-executes-eight-for-defying-sharia-police/</t>
  </si>
  <si>
    <t>Four Boko Haram suicide bombers kill 19 in Borno</t>
  </si>
  <si>
    <t>Polo and Molai</t>
  </si>
  <si>
    <t>http://punchng.com/four-bharam-suicide-bombers-kill-19-in-borno/</t>
  </si>
  <si>
    <t>http://saharareporters.com/2017/07/12/fresh-maiduguri-bomb-explosions-kill-scores-injures-22</t>
  </si>
  <si>
    <t>http://af.reuters.com/article/nigeriaNews/idAFL8N1K32NG?feedType=RSS&amp;feedName=nigeriaNews</t>
  </si>
  <si>
    <t>Nigerian Troops Kill 6 Terrorists As Boko Haram Retreats Into Lake Chad</t>
  </si>
  <si>
    <t>Dawashi Gari, Kanama</t>
  </si>
  <si>
    <t>http://saharareporters.com/2017/07/11/nigerian-troops-kill-6-terrorists-boko-haram-retreats-lake-chad</t>
  </si>
  <si>
    <t>http://www.premiumtimesng.com/news/headlines/236642-six-boko-haram-fighters-killed-battles-soldiers-nigerian-army.html</t>
  </si>
  <si>
    <t>http://www.vanguardngr.com/2017/07/air-force-sets-2-new-command-centres-kaduna-enugu/</t>
  </si>
  <si>
    <t>Two suicide bombers kill 14 in Cameroon</t>
  </si>
  <si>
    <t>http://punchng.com/breaking-two-suicide-bombers-kill-14-injure-30-in-cameroon/</t>
  </si>
  <si>
    <t>http://saharareporters.com/2017/07/13/12-killed-40-wounded-cameroon-suicide-bombing</t>
  </si>
  <si>
    <t>http://af.reuters.com/article/nigeriaNews/idAFL8N1K4261?feedType=RSS&amp;feedName=nigeriaNews</t>
  </si>
  <si>
    <t>12-year-old boy killed in Borno bomb blast</t>
  </si>
  <si>
    <t>Muna Delti</t>
  </si>
  <si>
    <t>http://punchng.com/12-year-old-boy-killed-in-borno-bomb-blast/</t>
  </si>
  <si>
    <t>http://www.premiumtimesng.com/news/headlines/237038-bomb-blast-kills-12-year-old-borno.html</t>
  </si>
  <si>
    <t>http://punchng.com/boy-10-killed-trying-to-unstrap-ied-vest/</t>
  </si>
  <si>
    <t>Two suicide bombers shot and killed in Konduga</t>
  </si>
  <si>
    <t>Mammanti</t>
  </si>
  <si>
    <t>http://saharareporters.com/2017/07/17/female-suicide-bombers-kill-8-injure-18-maiduguri</t>
  </si>
  <si>
    <t>http://punchng.com/one-insurgent-died-in-maiduguri-multiple-explosions-army/</t>
  </si>
  <si>
    <t>http://sunnewsonline.com/12-killed-18-injured-in-maiduguri-multiple-bomb-attacks-cp/</t>
  </si>
  <si>
    <t>Female Suicide Bombers Kill 8, Injure 18 In Maiduguri</t>
  </si>
  <si>
    <t>London Ciki</t>
  </si>
  <si>
    <t>http://af.reuters.com/article/nigeriaNews/idAFL8N1K82IT?feedType=RSS&amp;feedName=nigeriaNews</t>
  </si>
  <si>
    <t>http://punchng.com/female-suicide-bomber-kills-nine-in-borno-mosque/</t>
  </si>
  <si>
    <t>Nigerian troops intercept, kill female suicide bomber</t>
  </si>
  <si>
    <t>One insurgent died in Maiduguri multiple explosions</t>
  </si>
  <si>
    <t>Dalayazare</t>
  </si>
  <si>
    <t>http://www.premiumtimesng.com/regional/nnorth-east/237371-multiple-explosions-rock-maiduguri.html</t>
  </si>
  <si>
    <t>Army kills three female suicide bombers in Borno</t>
  </si>
  <si>
    <t>http://punchng.com/army-kills-three-female-suicide-bombers-in-borno/</t>
  </si>
  <si>
    <t>http://www.premiumtimesng.com/regional/nnorth-east/237841-three-suicide-bombers-killed-foiled-borno-attack.html</t>
  </si>
  <si>
    <t>http://www.vanguardngr.com/2017/07/army-foiled-bomb-attack-killed-3-insurgents-konduga-borno/</t>
  </si>
  <si>
    <t>Boko Haram kills leader of Adamawa hunters, three others</t>
  </si>
  <si>
    <t>Dagu</t>
  </si>
  <si>
    <t>http://www.premiumtimesng.com/regional/nnorth-east/237881-boko-haram-kills-leader-adamawa-hunters-three-others.html</t>
  </si>
  <si>
    <t>Seven killed in suicide attacks on two IDP camps in Maiduguri</t>
  </si>
  <si>
    <t>http://saharareporters.com/2017/07/24/6-die-15-injured-suicide-bombers-hit-internally-displaced-persons-camp-borno</t>
  </si>
  <si>
    <t>http://punchng.com/six-killed-in-suicide-attacks-on-two-idp-camps-in-maiduguri/</t>
  </si>
  <si>
    <t>http://sunnewsonline.com/breaking-7-killed-as-suicide-bombers-hit-two-idps-camps-in-borno/</t>
  </si>
  <si>
    <t>Kano Police engage Boko Haram suspects in gun battle, arrest five</t>
  </si>
  <si>
    <t>Ungogo</t>
  </si>
  <si>
    <t>http://www.premiumtimesng.com/news/headlines/237844-kano-police-identified-boko-haram-members-fought-gun-battle-commissioner.html</t>
  </si>
  <si>
    <t>Ungogo, Kano, Nigeria</t>
  </si>
  <si>
    <t>Bomber killed in failed attack on UNIMAID</t>
  </si>
  <si>
    <t>http://punchng.com/bombers-killed-in-failed-attack-on-idp-camp/</t>
  </si>
  <si>
    <t>Boko Haram Kill Soldiers, Abduct NNPC Officials, UNIMAID Staff</t>
  </si>
  <si>
    <t>Jibi</t>
  </si>
  <si>
    <t>http://saharareporters.com/2017/07/26/boko-haram-kill-soldiers-abduct-nnpc-officials-unimaid-staff</t>
  </si>
  <si>
    <t>http://af.reuters.com/article/commoditiesNews/idAFL5N1KH0SJ?feedType=RSS&amp;feedName=nigeriaNews</t>
  </si>
  <si>
    <t>http://punchng.com/five-unimaid-workers-killed-four-missing-in-bharam-attack-asuu/</t>
  </si>
  <si>
    <t>Nine soldiers die rescuing 10 NNPC staff from Boko Haram</t>
  </si>
  <si>
    <t>http://punchng.com/nine-soldiers-die-rescuing-10-nnpc-staff-from-boko-haram-army/</t>
  </si>
  <si>
    <t>http://af.reuters.com/article/africaTech/idAFL5N1KIC38?feedType=RSS&amp;feedName=nigeriaNews</t>
  </si>
  <si>
    <t>http://punchng.com/soldiers-jtf-rescue-oil-workers-abducted-by-bharam/</t>
  </si>
  <si>
    <t>Newly Promoted Army Officer, Nine Others Killed By Boko Haram</t>
  </si>
  <si>
    <t>http://saharareporters.com/2017/07/26/newly-promoted-army-officer-nine-others-killed-boko-haram</t>
  </si>
  <si>
    <t>Three suicide bombers killed in foiled Borno attack</t>
  </si>
  <si>
    <t>Mandirari</t>
  </si>
  <si>
    <t>http://punchng.com/four-female-suicide-bombers-killed-in-borno-foiled-attack/</t>
  </si>
  <si>
    <t>http://www.premiumtimesng.com/news/top-news/238346-four-killed-suicide-bomb-attack-borno.html</t>
  </si>
  <si>
    <t>http://saharareporters.com/2017/07/27/four-suicide-bombers-killed-foiled-attack</t>
  </si>
  <si>
    <t>Five Killed In Fresh Boko Haram Attack On Borno Village</t>
  </si>
  <si>
    <t>Azur</t>
  </si>
  <si>
    <t>http://saharareporters.com/2017/07/28/five-killed-fresh-boko-haram-attack-borno-village</t>
  </si>
  <si>
    <t>14 Killed In Borno Suicide Attack</t>
  </si>
  <si>
    <t>http://saharareporters.com/2017/07/29/14-killed-borno-suicide-attack</t>
  </si>
  <si>
    <t>http://punchng.com/14-killed-in-borno-suicide-attack/</t>
  </si>
  <si>
    <t>http://af.reuters.com/article/commoditiesNews/idAFL5N1KK0II?feedType=RSS&amp;feedName=nigeriaNews</t>
  </si>
  <si>
    <t>Boko Haram Attacks Adamawa Community, Kills Eight</t>
  </si>
  <si>
    <t>Mildu</t>
  </si>
  <si>
    <t>http://saharareporters.com/2017/08/02/boko-haram-attacks-adamawa-community-kills-seven</t>
  </si>
  <si>
    <t>http://www.premiumtimesng.com/regional/nnorth-east/238952-seven-dead-boko-haram-attacks-adamawa-community-2.html</t>
  </si>
  <si>
    <t>http://sunnewsonline.com/8-feared-dead-in-fresh-boko-haram-attacks-in-adamawa/</t>
  </si>
  <si>
    <t>Boko Haram kills loggers in Borno</t>
  </si>
  <si>
    <t>Aisa-Wulomari</t>
  </si>
  <si>
    <t>http://punchng.com/boko-haram-kills-loggers-in-nigeria/</t>
  </si>
  <si>
    <t>http://www.vanguardngr.com/2017/08/boko-haram-kills-loggers-restive-borno/</t>
  </si>
  <si>
    <t>http://www.presstv.ir/Detail/2017/08/02/530503/Nigeria-Boko-Haram-Loggers-</t>
  </si>
  <si>
    <t>Three suicide bombers killed in foiled Maiduguri attack</t>
  </si>
  <si>
    <t>http://www.premiumtimesng.com/news/headlines/239316-three-suicide-bombers-killed-foiled-maiduguri-attack.html</t>
  </si>
  <si>
    <t>http://punchng.com/three-suicide-bombers-killed-in-borno-foiled-attack/</t>
  </si>
  <si>
    <t>http://www.vanguardngr.com/2017/08/police-confirm-killing-3-suicide-bombers-maiduguri/</t>
  </si>
  <si>
    <t>Two dogs, three bombers die in foiled Boko Haram attack</t>
  </si>
  <si>
    <t>http://thenationonlineng.net/two-dogs-three-bombers-die-foiled-boko-haram-attack/</t>
  </si>
  <si>
    <t>http://www.vanguardngr.com/2017/08/police-foil-suicide-bomb-attacks-borno/</t>
  </si>
  <si>
    <t>Suicide attack in Cameroon kills eight</t>
  </si>
  <si>
    <t>Ouro-Kessoum</t>
  </si>
  <si>
    <t>http://punchng.com/suicide-attack-in-cameroon-kills-eight/</t>
  </si>
  <si>
    <t>http://af.reuters.com/article/nigeriaNews/idAFL5N1KS07S?feedType=RSS&amp;feedName=nigeriaNews</t>
  </si>
  <si>
    <t>http://www.vanguardngr.com/2017/08/suicide-attack-cameroon-kills-eight/</t>
  </si>
  <si>
    <t>Two soldiers, 12 Bâ€™Haram fighters killed in ambush operations</t>
  </si>
  <si>
    <t>Miyanti-Banki, Gulumba Gana</t>
  </si>
  <si>
    <t>http://punchng.com/two-soldiers-12-bharam-fighters-killed-in-ambush-operations/</t>
  </si>
  <si>
    <t>http://saharareporters.com/2017/08/07/two-soldiers-13-boko-haram-terrorists-die-battles-adamawa-borno</t>
  </si>
  <si>
    <t>http://www.premiumtimesng.com/news/headlines/239419-two-soldiers-13-boko-haram-members-die-battles-adamawa-borno-nigerian-army.html</t>
  </si>
  <si>
    <t>Boko Haram kills 31 fishermen</t>
  </si>
  <si>
    <t>Duguri and Dabar Wanzam</t>
  </si>
  <si>
    <t>http://punchng.com/boko-haram-kills-31-fishermen/</t>
  </si>
  <si>
    <t>http://saharareporters.com/2017/08/08/boko-haram-terrorists-kill-31-fishermen-lake-chad</t>
  </si>
  <si>
    <t>http://af.reuters.com/article/nigeriaNews/idAFL5N1KU6F2?feedType=RSS&amp;feedName=nigeriaNews</t>
  </si>
  <si>
    <t>Bâ€™Haram attacks Adamawa, kills scores, destroys 60 houses</t>
  </si>
  <si>
    <t>Ghumbili</t>
  </si>
  <si>
    <t>http://punchng.com/bharam-attacks-adamawa-kills-scores-destroys-60-houses/</t>
  </si>
  <si>
    <t>http://www.premiumtimesng.com/news/headlines/239828-many-feared-killed-60-homes-burnt-fresh-adamawa-attack.html</t>
  </si>
  <si>
    <t>http://www.vanguardngr.com/2017/08/many-feared-dead-60-houses-burnt-fresh-adamawa-attack/</t>
  </si>
  <si>
    <t>Boko Haram raids Borno village, kills four</t>
  </si>
  <si>
    <t>Amarwa</t>
  </si>
  <si>
    <t>http://punchng.com/boko-haram-raids-borno-village-kills-four/</t>
  </si>
  <si>
    <t>http://saharareporters.com/2017/08/13/many-feared-dead-boko-haram-terrorists-attack-borno-community</t>
  </si>
  <si>
    <t>http://www.premiumtimesng.com/news/headlines/240161-boko-haram-carries-two-hour-attack-borno-community-kills-four-witness.html</t>
  </si>
  <si>
    <t>Boko Haram insurgents kill 2 farm workers in Borno</t>
  </si>
  <si>
    <t>over the past few days</t>
  </si>
  <si>
    <t>http://www.vanguardngr.com/2017/08/boko-haram-insurgents-kill-2-farm-workers-borno/</t>
  </si>
  <si>
    <t>Many Feared Killed As Boko Haram Attacks Two Adamawa Communities</t>
  </si>
  <si>
    <t>Nyibango and Muduhu</t>
  </si>
  <si>
    <t>http://saharareporters.com/2017/08/15/many-feared-killed-boko-haram-attacks-two-adamawa-communities</t>
  </si>
  <si>
    <t>http://punchng.com/bharam-attacks-two-adamawa-villages-torches-houses/</t>
  </si>
  <si>
    <t>http://www.vanguardngr.com/2017/08/many-killed-terrorists-loot-set-2-adamawa-communities-ablaze/</t>
  </si>
  <si>
    <t>Suicide bombers kill 28, injure 82 in Borno</t>
  </si>
  <si>
    <t>Mandari</t>
  </si>
  <si>
    <t>http://saharareporters.com/2017/08/15/least-20-killed-konduga-suicide-attacks</t>
  </si>
  <si>
    <t>http://punchng.com/suicide-bombers-kill-28-injure-82-in-borno/</t>
  </si>
  <si>
    <t>http://af.reuters.com/article/cameroonNews/idAFL8N1L150J?feedType=RSS&amp;feedName=nigeriaNews</t>
  </si>
  <si>
    <t>Hunters kill 2 Boko Haram Commanders in Adamawa</t>
  </si>
  <si>
    <t>Bakin Dutse and Gadamayo</t>
  </si>
  <si>
    <t>http://www.premiumtimesng.com/regional/nnorth-east/240415-hunters-foil-attack-adamawa-villages-kill-boko-haram-commander.html</t>
  </si>
  <si>
    <t>http://www.vanguardngr.com/2017/08/hunters-kill-2-boko-haram-commanders-in-adamawa/</t>
  </si>
  <si>
    <t>Boko Haram kills three Borno farmers, kidnaps one</t>
  </si>
  <si>
    <t>Moloi</t>
  </si>
  <si>
    <t>http://www.premiumtimesng.com/regional/nnorth-east/240594-boko-haram-kills-three-borno-farmers-kidnaps-one.html</t>
  </si>
  <si>
    <t>Explosion kills 2 on Yobe road</t>
  </si>
  <si>
    <t>http://sunnewsonline.com/explosion-kills-2-on-yobe-road/</t>
  </si>
  <si>
    <t>https://www.vanguardngr.com/2017/08/mine-kills-two-livestock-traders-yobe/</t>
  </si>
  <si>
    <t>Boko Haram kills six villagers in Borno</t>
  </si>
  <si>
    <t>Kijimatari</t>
  </si>
  <si>
    <t>http://punchng.com/boko-haram-kills-six-villagers-in-borno/</t>
  </si>
  <si>
    <t>https://www.vanguardngr.com/2017/08/boko-haram-jihadists-kill-6-borno-villagers/</t>
  </si>
  <si>
    <t>Suicide bomber kills four in northern Cameroon</t>
  </si>
  <si>
    <t>http://punchng.com/suicide-bomber-kills-four-in-northern-cameroon/</t>
  </si>
  <si>
    <t>Six feared dead, five cops injured in Borno suicide attack</t>
  </si>
  <si>
    <t>http://punchng.com/six-feared-dead-five-cops-injured-in-borno-suicide-attack/</t>
  </si>
  <si>
    <t>http://saharareporters.com/2017/08/23/four-dead-eight-wounded-two-terrorists-attack-maiduguri</t>
  </si>
  <si>
    <t>http://www.premiumtimesng.com/regional/nnorth-east/241288-two-killed-11-injured-suicide-bomb-attack-maiduguri-police.html</t>
  </si>
  <si>
    <t>15 Killed, Dozens Missing After Boko Haram Attacks</t>
  </si>
  <si>
    <t>Abachari, Kote, Uda Lawanti and Wokilli</t>
  </si>
  <si>
    <t>http://saharareporters.com/2017/08/25/27-killed-dozens-missing-after-boko-haram-attacks</t>
  </si>
  <si>
    <t>12 Killed in Boko Haram Attacks</t>
  </si>
  <si>
    <t>Mallam Moduri and Kijimatari</t>
  </si>
  <si>
    <t>Five killed in Boko Haram ambush</t>
  </si>
  <si>
    <t>Meleri</t>
  </si>
  <si>
    <t>4 CJTF</t>
  </si>
  <si>
    <t>http://saharareporters.com/2017/08/24/borno-scores-feared-killed-boko-haram-terrorists-ambush-nigerian-army-troops</t>
  </si>
  <si>
    <t>http://punchng.com/five-killed-in-boko-haram-ambush/</t>
  </si>
  <si>
    <t>Suspected Boko Haram militants kill 15, kidnap 8 in Cameroon</t>
  </si>
  <si>
    <t>Gakara</t>
  </si>
  <si>
    <t>http://punchng.com/suspected-boko-haram-militants-kill-11-in-cameroon/</t>
  </si>
  <si>
    <t>http://af.reuters.com/article/cameroonNews/idAFL8N1LB40M?feedType=RSS&amp;feedName=nigeriaNews</t>
  </si>
  <si>
    <t>Boko Haram kidnaps five in Borno</t>
  </si>
  <si>
    <t>http://punchng.com/boko-haram-kidnaps-nine-in-borno/</t>
  </si>
  <si>
    <t>Boko Haram kidnaps four, kills one in Borno</t>
  </si>
  <si>
    <t>18 Slain, Many Abducted In Banki IDP Camp</t>
  </si>
  <si>
    <t>abducted "many"</t>
  </si>
  <si>
    <t>http://saharareporters.com/2017/09/01/18-slain-many-abducted-banki-idp-camp-0</t>
  </si>
  <si>
    <t>http://punchng.com/boko-haram-kills-11-in-borno-idps-camp/</t>
  </si>
  <si>
    <t>http://af.reuters.com/article/cameroonNews/idAFL8N1LI54G?feedType=RSS&amp;feedName=nigeriaNews</t>
  </si>
  <si>
    <t>Four Nigerian farmers die in Boko Haram attack</t>
  </si>
  <si>
    <t>Ngawo Fato Bulamari</t>
  </si>
  <si>
    <t>http://punchng.com/four-nigerian-farmers-die-in-boko-haram-attack/</t>
  </si>
  <si>
    <t>Boko Haram kills six farmers in Nigeria</t>
  </si>
  <si>
    <t>Mallan, Kesa Kura</t>
  </si>
  <si>
    <t>http://punchng.com/boko-haram-kills-eight-farmers-in-nigeria/</t>
  </si>
  <si>
    <t>https://www.vanguardngr.com/2017/09/boko-haram-attacks-farmers-kills-eight-maiduguri/</t>
  </si>
  <si>
    <t>Boko Haram kills two farmers in Nigeria</t>
  </si>
  <si>
    <t>Mallan</t>
  </si>
  <si>
    <t>8 Farmers Missing In Borno</t>
  </si>
  <si>
    <t>Addamari and Dusuman</t>
  </si>
  <si>
    <t>http://saharareporters.com/2017/09/08/8-farmers-missing-borno-1</t>
  </si>
  <si>
    <t>Suicide bombers injure eight at NDLEA checkpoint in Maiduguri</t>
  </si>
  <si>
    <t>http://punchng.com/suicide-bombers-injure-eight-at-ndlea-checkpoint-in-maiduguri/</t>
  </si>
  <si>
    <t>http://www.premiumtimesng.com/news/more-news/242807-two-female-suicide-bombers-killed-maiduguri-police.html</t>
  </si>
  <si>
    <t>http://saharareporters.com/2017/09/08/two-bombers-dead-five-injured-maiduguri-motopark-0</t>
  </si>
  <si>
    <t>7 killed in Boko Haram attack on displaced camp</t>
  </si>
  <si>
    <t>https://www.vanguardngr.com/2017/09/7-killed-boko-haram-attack-displaced-camp/</t>
  </si>
  <si>
    <t>Girl strapped with bomb kills 5 in Cameroon mosque</t>
  </si>
  <si>
    <t>http://af.reuters.com/article/cameroonNews/idAFL5N1LU50H?feedType=RSS&amp;feedName=nigeriaNews</t>
  </si>
  <si>
    <t>https://www.vanguardngr.com/2017/09/four-killed-suicide-attack-cameroons-restive-north/</t>
  </si>
  <si>
    <t>http://sunnewsonline.com/girl-strapped-with-bomb-kills-5-in-cameroon-mosque/</t>
  </si>
  <si>
    <t>Boko Haram kills village chief imam, four others in Borno</t>
  </si>
  <si>
    <t>Kurmiri</t>
  </si>
  <si>
    <t>http://punchng.com/boko-haram-kills-village-chief-imam-four-others-in-borno/</t>
  </si>
  <si>
    <t>http://sunnewsonline.com/boko-haram-slit-imams-throat-kill-4-others-in-borno/</t>
  </si>
  <si>
    <t>https://www.premiumtimesng.com/news/headlines/243590-boko-haram-kills-islamic-cleric-16-others-borno-attacks.html</t>
  </si>
  <si>
    <t>Suicide bombers kill 15 in Borno</t>
  </si>
  <si>
    <t>http://punchng.com/breaking-suicide-bombers-kill-15-in-borno/</t>
  </si>
  <si>
    <t>http://af.reuters.com/article/commoditiesNews/idAFL5N1LZ4DH?feedType=RSS&amp;feedName=nigeriaNews</t>
  </si>
  <si>
    <t>http://sunnewsonline.com/boko-haram-suicide-attack-kills-at-least-15-in-borno/</t>
  </si>
  <si>
    <t>18 terrorists killed as troops repel Boko Haram attack in Sambisa forest</t>
  </si>
  <si>
    <t>Pulka, Bitta</t>
  </si>
  <si>
    <t>https://www.vanguardngr.com/2017/09/breaking-18-terrorists-killed-troops-repel-boko-haram-attack-sambisa-forest/</t>
  </si>
  <si>
    <t>Boko Haram kills nine IDPs in Borno</t>
  </si>
  <si>
    <t>http://punchng.com/boko-haram-kills-nine-idps-in-borno/</t>
  </si>
  <si>
    <t>http://sunnewsonline.com/boko-haram-kills-9-near-bombed-idps-camp-in-borno/</t>
  </si>
  <si>
    <t>Five killed as suicide bomber blew self up in Maiduguri mosque</t>
  </si>
  <si>
    <t>No other sources seem to have this</t>
  </si>
  <si>
    <t>https://www.vanguardngr.com/2017/09/breaking-five-killed-suicide-bomber-blew-self-maiduguri-mosque/</t>
  </si>
  <si>
    <t>Landmine blasts kill two in Borno</t>
  </si>
  <si>
    <t>Koibe</t>
  </si>
  <si>
    <t>http://punchng.com/landmine-blasts-kill-two-in-borno/</t>
  </si>
  <si>
    <t>https://www.vanguardngr.com/2017/09/two-killed-civilian-vehicles-hit-landmines-borno/</t>
  </si>
  <si>
    <t>Three killed, 150 homes set ablaze in Boko Haram raid in Borno</t>
  </si>
  <si>
    <t>Goram, Lingis, Ajidari</t>
  </si>
  <si>
    <t>https://www.vanguardngr.com/2017/09/three-killed-150-homes-set-ablaze-boko-haram-raid-borno/</t>
  </si>
  <si>
    <t>Army kills two Boko Haram food suppliers in Borno</t>
  </si>
  <si>
    <t>Malamti</t>
  </si>
  <si>
    <t>https://www.premiumtimesng.com/regional/nnorth-east/244613-army-kills-two-boko-haram-food-suppliers-borno.html</t>
  </si>
  <si>
    <t>http://punchng.com/army-kills-two-boko-haram-insurgents-on-horseback/</t>
  </si>
  <si>
    <t>https://www.vanguardngr.com/2017/09/army-kill-2-boko-haram-food-suppliers-borno/</t>
  </si>
  <si>
    <t>Nigerian Army Troops Ambush Boko Haram Fighters</t>
  </si>
  <si>
    <t>Bocobs</t>
  </si>
  <si>
    <t>http://punchng.com/boko-haram-attacks-bama-service-chiefs-to-visit-borno/</t>
  </si>
  <si>
    <t>http://saharareporters.com/2017/10/01/nigerian-army-troops-ambush-boko-haram-fighters</t>
  </si>
  <si>
    <t>https://www.vanguardngr.com/2017/09/police-idp-killed-crossfire-troops-repel-boko-haram-attack-borno/</t>
  </si>
  <si>
    <t>4 soldiers feared dead in Boko Haram ambush in Borno village</t>
  </si>
  <si>
    <t>Sassawa</t>
  </si>
  <si>
    <t>https://www.vanguardngr.com/2017/10/4-soldiers-feared-dead-boko-haram-ambush-borno-village/</t>
  </si>
  <si>
    <t>Boko Haram terrorists disguising as IDPs killed in Borno</t>
  </si>
  <si>
    <t>http://punchng.com/bharam-terrorists-disguising-as-idps-killed-in-borno/</t>
  </si>
  <si>
    <t>https://www.premiumtimesng.com/regional/nnorth-east/245155-four-boko-haram-fighters-killed-troops-foil-attacks-idp-camp.html</t>
  </si>
  <si>
    <t>https://www.vanguardngr.com/2017/10/troops-ambush-boko-haram-terrorists-recover-weapons-motorcycle/</t>
  </si>
  <si>
    <t>Troops kill 3 Boko Haram cattle rustlers, 1 other in Borno</t>
  </si>
  <si>
    <t>Mairari, Buruwa</t>
  </si>
  <si>
    <t>http://punchng.com/army-kills-three-boko-haram-cattle-rustlers-recovers-five-ak47s-rifles/</t>
  </si>
  <si>
    <t>http://sunnewsonline.com/troops-kill-3-boko-haram-cattle-rustlers-1-other-in-borno/</t>
  </si>
  <si>
    <t>https://www.vanguardngr.com/2017/10/troops-kill-3-boko-haram-cattle-rustlers-1-borno/</t>
  </si>
  <si>
    <t>15 killed as Nigerian troops repel Boko Haram attack</t>
  </si>
  <si>
    <t>Yamteke</t>
  </si>
  <si>
    <t>https://www.premiumtimesng.com/news/headlines/245802-15-killed-nigerian-troops-repel-boko-haram-attack-official.html</t>
  </si>
  <si>
    <t>http://sunnewsonline.com/boko-haram-moves-to-recapture-gwoza/</t>
  </si>
  <si>
    <t>https://www.vanguardngr.com/2017/10/army-kill-15-boko-haram-insurgents-recover-ammunition-borno/</t>
  </si>
  <si>
    <t>Four Suicide Bombers Die On A Failed Mission in Maiduguri</t>
  </si>
  <si>
    <t>http://saharareporters.com/2017/10/12/four-suicide-bombers-die-failed-mission-maiduguri</t>
  </si>
  <si>
    <t>http://sunnewsonline.com/four-suicide-bombers-kill-selves-in-borno/</t>
  </si>
  <si>
    <t>Boko Haram suicide bomber kills five in Borno</t>
  </si>
  <si>
    <t>Belbelu</t>
  </si>
  <si>
    <t>https://www.vanguardngr.com/2017/10/boko-haram-suicide-bomber-kills-five-borno/</t>
  </si>
  <si>
    <t>Troops rescue boy, kill three Boko Haram insurgents</t>
  </si>
  <si>
    <t>http://punchng.com/troops-rescue-boy-kill-three-bharam-insurgents/</t>
  </si>
  <si>
    <t>https://www.vanguardngr.com/2017/10/troops-rescue-6-year-old-boy-boko-haram/</t>
  </si>
  <si>
    <t>Insurgents raid military base in Borno, kill one, injure nine</t>
  </si>
  <si>
    <t>http://punchng.com/insurgents-raid-military-base-in-borno-kill-one-injure-nine/</t>
  </si>
  <si>
    <t>Boko Haram kills three soldiers in Nigeria</t>
  </si>
  <si>
    <t>http://punchng.com/boko-haram-kills-three-soldiers-in-nigeria/</t>
  </si>
  <si>
    <t>https://www.vanguardngr.com/2017/10/lost-three-soldiers-ambush-boko-haram-terrorists-army/</t>
  </si>
  <si>
    <t>Six Die, Scores Wounded As Boko Haram Terrorists Ambush Army Commanding Officerâ€™s Convoy</t>
  </si>
  <si>
    <t>Bulabilin</t>
  </si>
  <si>
    <t>http://saharareporters.com/2017/10/20/six-die-scores-wounded-boko-haram-terrorists-ambush-army-commanding-officer%E2%80%99s-convoy-0</t>
  </si>
  <si>
    <t>http://punchng.com/bharam-ambushes-military-convoy-kills-three-soldiers/</t>
  </si>
  <si>
    <t>https://www.vanguardngr.com/2017/10/borno-boko-haram-kills-three-nigerian-soldiers-army-convoys-ambush/</t>
  </si>
  <si>
    <t>Troops kill three Boko Haram insurgents, recover arms</t>
  </si>
  <si>
    <t>Missini</t>
  </si>
  <si>
    <t>http://punchng.com/troops-kill-three-boko-haram-insurgents-recover-arms/</t>
  </si>
  <si>
    <t>http://sunnewsonline.com/military-troops-kill-3-boko-haram-terrorists-in-ambush/</t>
  </si>
  <si>
    <t>https://www.vanguardngr.com/2017/10/troops-kill-3-boko-haram-insurgents-recover-arms-borno/</t>
  </si>
  <si>
    <t>Boko Haram suicide bombers attack Borno, kill 16</t>
  </si>
  <si>
    <t>http://punchng.com/bharam-suicide-bombers-attack-borno-kill-16/</t>
  </si>
  <si>
    <t>https://www.premiumtimesng.com/news/headlines/246965-16-killed-maiduguri-suicide-bomb-attacks.html</t>
  </si>
  <si>
    <t>http://af.reuters.com/article/cameroonNews/idAFL8N1MX0ZA?feedType=RSS&amp;feedName=nigeriaNews</t>
  </si>
  <si>
    <t>Boko Haram: Soldiers kill 12 terrorists, rescue 85 hostages â€“ Official</t>
  </si>
  <si>
    <t>Mogola, Ngaiwa, Tongule and Warsele</t>
  </si>
  <si>
    <t>https://www.premiumtimesng.com/news/headlines/247204-boko-haram-soldiers-kill-11-terrorists-rescue-85-hostages-official.html</t>
  </si>
  <si>
    <t>http://punchng.com/85-bharam-captives-rescued-in-borno-army/</t>
  </si>
  <si>
    <t>http://sunnewsonline.com/troops-kill-11-boko-haram-insurgents-destroy-ied-factory-in-borno/</t>
  </si>
  <si>
    <t>Suspected Boko Haram insurgents attack Yobe village</t>
  </si>
  <si>
    <t>http://punchng.com/death-toll-in-boko-haram-raid-on-military-camp-hits-15/</t>
  </si>
  <si>
    <t>https://www.premiumtimesng.com/news/headlines/247489-boko-haram-killed-15-nigerian-soldiers-two-attacks.html</t>
  </si>
  <si>
    <t>https://www.vanguardngr.com/2017/10/death-toll-now-15-boko-haram-raid-nigeria-army/</t>
  </si>
  <si>
    <t>Two female suicide bombers strike in Adamawa</t>
  </si>
  <si>
    <t>Magar</t>
  </si>
  <si>
    <t>https://www.premiumtimesng.com/news/top-news/247708-two-female-suicide-bombers-strike-adamawa.html</t>
  </si>
  <si>
    <t>Two female suicide bombers killed in Maiduguri</t>
  </si>
  <si>
    <t>http://punchng.com/two-female-suicide-bombers-killed-in-maiduguri-2/</t>
  </si>
  <si>
    <t>http://punchng.com/suicide-bomber-attacks-mosque-in-maiduguri-kills-five-worshippers/</t>
  </si>
  <si>
    <t>https://www.premiumtimesng.com/regional/nnorth-east/247667-two-suicide-bombers-killed-maiduguri-2.html</t>
  </si>
  <si>
    <t>Suspected Boko Haram members kill 11 in Cameroon village</t>
  </si>
  <si>
    <t>Gouderi</t>
  </si>
  <si>
    <t>http://punchng.com/boko-haram-kills-11-people-in-north-cameroon/</t>
  </si>
  <si>
    <t>http://af.reuters.com/article/cameroonNews/idAFL8N1N53VB?feedType=RSS&amp;feedName=nigeriaNews</t>
  </si>
  <si>
    <t>https://www.vanguardngr.com/2017/10/suspected-boko-haram-raid-kills-10-cameroon-village/</t>
  </si>
  <si>
    <t>One week after deadly battle, Boko Haram attacks another Yobe village</t>
  </si>
  <si>
    <t>https://www.premiumtimesng.com/news/headlines/247614-one-week-deadly-battle-boko-haram-attacks-another-yobe-village.html</t>
  </si>
  <si>
    <t>https://www.vanguardngr.com/2017/10/army-repels-boko-haram-attack-yobe-village/</t>
  </si>
  <si>
    <t>http://sunnewsonline.com/breaking-boko-haram-attacks-yobe-town/</t>
  </si>
  <si>
    <t>Troops intercept Boko Haram suicide bomb squad, neutralise five</t>
  </si>
  <si>
    <t>http://punchng.com/troops-intercept-boko-haram-suicide-bomb-squad-neutralise-five/</t>
  </si>
  <si>
    <t>https://www.vanguardngr.com/2017/10/troops-kill-3-boko-haram-insurgents-recover-arms-borno-2/</t>
  </si>
  <si>
    <t>https://www.premiumtimesng.com/news/top-news/247590-nigerian-troops-intercept-boko-haram-suicide-bomb-squad.html</t>
  </si>
  <si>
    <t>Suicide bomber attacks mosque in Maiduguri, kills five worshippers</t>
  </si>
  <si>
    <t>Ajiri Yala</t>
  </si>
  <si>
    <t>https://www.vanguardngr.com/2017/10/many-dead-suicide-bombing-nigeria-mosque/</t>
  </si>
  <si>
    <t>Troops kill two fleeing Boko Haram insurgents in Borno</t>
  </si>
  <si>
    <t>Aisaram</t>
  </si>
  <si>
    <t>http://punchng.com/troops-kill-two-fleeing-boko-haram-insurgents-in-borno/</t>
  </si>
  <si>
    <t>http://sunnewsonline.com/breaking-military-kills-fleeing-boko-haram-on-horse-in-borno/</t>
  </si>
  <si>
    <t>https://www.premiumtimesng.com/regional/nnorth-east/247974-troops-kill-horse-riding-boko-haram-terrorists-borno-official.html</t>
  </si>
  <si>
    <t>Four killed, 12 wounded in Boko Haram ambush in Borno</t>
  </si>
  <si>
    <t>killed "more than 20"</t>
  </si>
  <si>
    <t>http://punchng.com/boko-haram-mine-kills-mom-two-children/</t>
  </si>
  <si>
    <t>https://www.premiumtimesng.com/news/headlines/247875-four-killed-12-wounded-boko-haram-ambush-borno.html</t>
  </si>
  <si>
    <t>https://www.vanguardngr.com/2017/10/scores-terrorists-killed-boko-haram-ambush/</t>
  </si>
  <si>
    <t>â€˜Girl suicide bomberâ€™ kills five children at Nigeria/Cameroon border</t>
  </si>
  <si>
    <t>Zamga</t>
  </si>
  <si>
    <t>http://punchng.com/girl-suicide-bomber-kills-five-children-at-nigeriacameroon-border/</t>
  </si>
  <si>
    <t>http://saharareporters.com/2017/11/01/young-girl-kills-five-children-cameroon-suicide-bombing</t>
  </si>
  <si>
    <t>Boko Haram attacks Borno village, abducts 10 residents</t>
  </si>
  <si>
    <t>https://www.premiumtimesng.com/regional/nnorth-east/248436-boko-haram-attacks-borno-village-abducts-10-residents.html</t>
  </si>
  <si>
    <t>Suspected Boko Haram members kill six in Borno village</t>
  </si>
  <si>
    <t>Jaddannam</t>
  </si>
  <si>
    <t>http://punchng.com/suspected-boko-haram-members-kill-six-in-borno-village/</t>
  </si>
  <si>
    <t>https://www.vanguardngr.com/2017/11/six-killed-town-burnt-borno-boko-haram-attack/</t>
  </si>
  <si>
    <t>Suicide bombers kill selves, two others</t>
  </si>
  <si>
    <t>Tsilah</t>
  </si>
  <si>
    <t>http://punchng.com/scores-feared-dead-as-bharam-attacks-adamawa/</t>
  </si>
  <si>
    <t>Scores feared dead as Boko Haram attacks Adamawa</t>
  </si>
  <si>
    <t>https://www.vanguardngr.com/2017/11/soldiers-hunters-kills-42-boko-haram-insurgents-adamawa/</t>
  </si>
  <si>
    <t>http://punchng.com/two-women-killed-as-soldiers-repel-boko-haram-in-gulak/</t>
  </si>
  <si>
    <t>Four suicide bombers killed, six farmers injured in Maiduguri</t>
  </si>
  <si>
    <t>Tomsu Ngamdu</t>
  </si>
  <si>
    <t>http://punchng.com/four-suicide-bombers-killed-six-farmers-injured-in-maiduguri/</t>
  </si>
  <si>
    <t>https://www.premiumtimesng.com/news/top-news/248605-four-killed-maiduguri-suicide-bombings-police.html</t>
  </si>
  <si>
    <t>http://saharareporters.com/2017/11/07/least-1-killed-6-injured-maiduguri-suicide-attack</t>
  </si>
  <si>
    <t>Boko Haram kills three soldiers in ambush</t>
  </si>
  <si>
    <t>1 CJTF died</t>
  </si>
  <si>
    <t>http://punchng.com/boko-haram-kills-three-soldiers-in-ambush/</t>
  </si>
  <si>
    <t>http://saharareporters.com/2017/11/12/three-soldiers-killed-boko-haram-one-week-military-says</t>
  </si>
  <si>
    <t>https://www.premiumtimesng.com/news/headlines/249131-boko-haram-three-soldiers-killed-one-week-nigerian-army.html</t>
  </si>
  <si>
    <t>Two killed, several houses burnt as Boko Haram storms Borno village</t>
  </si>
  <si>
    <t>https://www.premiumtimesng.com/news/headlines/249176-two-killed-several-houses-burnt-boko-haram-storms-borno-village.html</t>
  </si>
  <si>
    <t>18 killed, 29 injured as suicide bombers attack Maiduguri</t>
  </si>
  <si>
    <t>https://www.premiumtimesng.com/news/headlines/249546-18-killed-29-injured-suicide-bombers-attack-maiduguri.html</t>
  </si>
  <si>
    <t>http://sunnewsonline.com/breaking-18-killed-in-borno-multiple-blasts/</t>
  </si>
  <si>
    <t>http://saharareporters.com/2017/11/15/update-18-killed-29-wounded-maiduguri-police-says</t>
  </si>
  <si>
    <t>Boko Haram attacks two Adamawa communities</t>
  </si>
  <si>
    <t>Sabon Gari and Kafin Hausa</t>
  </si>
  <si>
    <t>https://www.premiumtimesng.com/news/headlines/249543-boko-haram-attacks-two-adamawa-communities.html</t>
  </si>
  <si>
    <t>Six killed in Maiduguri suicide attacks</t>
  </si>
  <si>
    <t>Alakaramtii</t>
  </si>
  <si>
    <t>https://www.premiumtimesng.com/news/top-news/249865-updated-six-killed-maiduguri-suicide-attacks-police.html</t>
  </si>
  <si>
    <t>http://punchng.com/four-female-suicide-bombers-die-in-failed-maiduguri-attacks/</t>
  </si>
  <si>
    <t>http://saharareporters.com/2017/11/18/police-confirms-fresh-suicide-attack-maiduguri</t>
  </si>
  <si>
    <t>Boko Haram insurgents behead six farmers in Borno</t>
  </si>
  <si>
    <t>Lawanti</t>
  </si>
  <si>
    <t>https://www.premiumtimesng.com/regional/nnorth-east/250066-boko-haram-insurgents-behead-six-farmers-borno.html</t>
  </si>
  <si>
    <t>http://punchng.com/boko-haram-kills-six-in-borno-new/</t>
  </si>
  <si>
    <t>http://sunnewsonline.com/boko-haram-kills-6-in-borno-communities/</t>
  </si>
  <si>
    <t>Boko Haram kills two civilians, injures 20 in Cameroon</t>
  </si>
  <si>
    <t>http://punchng.com/boko-haram-kills-two-civilians-injures-20-in-cameroon/</t>
  </si>
  <si>
    <t>60 killed as suicide bomber targets Adamawa mosque during morning prayer</t>
  </si>
  <si>
    <t>Kunu Araha</t>
  </si>
  <si>
    <t>https://www.premiumtimesng.com/news/headlines/250141-updated-mubi-attack-death-toll-rises-50.html</t>
  </si>
  <si>
    <t>http://punchng.com/teenage-suicide-bomber-kills-50-in-mubi-mosque/</t>
  </si>
  <si>
    <t>https://www.vanguardngr.com/2017/11/adamawa-105-killed-mubi-numan-attacks/</t>
  </si>
  <si>
    <t>Suspected jihadists kill 7 workers at Adamawa farm</t>
  </si>
  <si>
    <t>https://www.vanguardngr.com/2017/11/suspected-jihadists-kill-7-workers-adamawa-farm-owner/</t>
  </si>
  <si>
    <t>Three soldiers killed in Boko Haram raid in Borno</t>
  </si>
  <si>
    <t>http://punchng.com/three-soldiers-killed-in-boko-haram-raid-in-borno-army/</t>
  </si>
  <si>
    <t>http://punchng.com/stray-bullet-kills-five-year-old-in-boko-haram-attack/</t>
  </si>
  <si>
    <t>https://www.premiumtimesng.com/news/headlines/250657-5-year-old-killed-mosque-clinic-razed-borno-boko-haram-attack.html</t>
  </si>
  <si>
    <t>Five Feared Dead In Fresh Boko Haram Attack In Adamawa State</t>
  </si>
  <si>
    <t>Wuna</t>
  </si>
  <si>
    <t>http://saharareporters.com/2017/11/30/five-feared-dead-fresh-boko-haram-attack-adamawa-state-0</t>
  </si>
  <si>
    <t>http://punchng.com/boko-haram-kills-two-in-adamawa/</t>
  </si>
  <si>
    <t>https://www.premiumtimesng.com/news/headlines/251078-boko-haram-five-feared-killed-houses-burnt-fresh-adamawa-attack.html</t>
  </si>
  <si>
    <t>Troops kill three Boko Haram insurgents in Borno</t>
  </si>
  <si>
    <t>Gajibo</t>
  </si>
  <si>
    <t>http://punchng.com/boko-haram-raid-on-military-post-kills-soldier/</t>
  </si>
  <si>
    <t>http://punchng.com/troops-kill-three-boko-haram-insurgents-in-borno/</t>
  </si>
  <si>
    <t>https://www.premiumtimesng.com/news/top-news/251234-nigerian-troops-crush-boko-haram-terrorists-borno-village-attack.html</t>
  </si>
  <si>
    <t>17 dead as suicide bombers attack Borno market</t>
  </si>
  <si>
    <t>https://www.premiumtimesng.com/news/headlines/251250-17-dead-suicide-bombers-attack-borno-market.html</t>
  </si>
  <si>
    <t>http://punchng.com/breaking-15-killed-53-injured-in-suicide-attacks-on-borno-market/</t>
  </si>
  <si>
    <t>http://saharareporters.com/2017/12/02/suicide-bombers-kill-15-injure-53-borno-market-attack</t>
  </si>
  <si>
    <t>Boko Haram kills two soldiers in Borno</t>
  </si>
  <si>
    <t>http://punchng.com/boko-haram-kills-six-soldiers-in-borno/</t>
  </si>
  <si>
    <t>https://www.vanguardngr.com/2017/12/six-nigerian-soldiers-killed-boko-haram-ambushes/</t>
  </si>
  <si>
    <t>Ten Soldiers Killed In Boko Haram Ambush</t>
  </si>
  <si>
    <t>Nyeneri and Falawani</t>
  </si>
  <si>
    <t>http://saharareporters.com/2017/12/11/ten-soldiers-killed-boko-haram-ambush</t>
  </si>
  <si>
    <t>Suicide bomber kills two in Cameroon mosque attack</t>
  </si>
  <si>
    <t>http://punchng.com/suicide-bomber-kills-two-in-cameroon-mosque-attack/</t>
  </si>
  <si>
    <t>Four die in suicide attack on Borno IDP camp</t>
  </si>
  <si>
    <t>http://punchng.com/three-die-in-suicide-attack-on-borno-village/</t>
  </si>
  <si>
    <t>https://www.premiumtimesng.com/news/headlines/252246-two-soldiers-four-civilians-killed-separate-boko-haram-explosions.html</t>
  </si>
  <si>
    <t>http://saharareporters.com/2017/12/12/three-killed-seven-injured-maiduguri-idp-camp-suicide-attack</t>
  </si>
  <si>
    <t>Two soldiers killed by roadside bomb</t>
  </si>
  <si>
    <t>Nigerian soldiers battle Boko Haram in Mainok, Borno</t>
  </si>
  <si>
    <t>http://saharareporters.com/2017/12/15/residents-borno-community-remain-shocked-after-boko-haram-killed-6-soldiers-carted-away-0</t>
  </si>
  <si>
    <t>http://saharareporters.com/2017/12/13/nigerian-soldiers-battle-boko-haram-borno</t>
  </si>
  <si>
    <t>https://www.vanguardngr.com/2017/12/troops-repel-boko-haram-attack-borno-community/</t>
  </si>
  <si>
    <t>10 killed, 3 kidnapped as Boko Haram ambushes aid workers, soldiers</t>
  </si>
  <si>
    <t>Maula</t>
  </si>
  <si>
    <t>http://punchng.com/10-killed-as-bharam-ambushes-aid-workers-soldiers/</t>
  </si>
  <si>
    <t>https://af.reuters.com/article/cameroonNews/idAFL8N1OH0WM?feedType=RSS&amp;feedName=nigeriaNews</t>
  </si>
  <si>
    <t>https://www.premiumtimesng.com/news/headlines/252758-four-killed-boko-haram-ambushes-un-workers.html</t>
  </si>
  <si>
    <t>Soldiers kill two Boko Haram insurgents, recover 200 cows</t>
  </si>
  <si>
    <t>Benderi</t>
  </si>
  <si>
    <t>http://punchng.com/soldiers-kill-three-boko-haram-insurgents-recover-200-cows/</t>
  </si>
  <si>
    <t>https://www.premiumtimesng.com/news/headlines/253550-nigerian-soldiers-kill-three-boko-haram-members-recover-200-cows-official.html</t>
  </si>
  <si>
    <t>https://www.vanguardngr.com/2017/12/soldiers-kill-3-boko-haram-insurgents-recover-200-cattle/</t>
  </si>
  <si>
    <t>Troops foil Boko Haramâ€™s attempt to invade Maiduguri</t>
  </si>
  <si>
    <t>https://punchng.com/troops-foil-bharams-attempt-to-invade-maiduguri/</t>
  </si>
  <si>
    <t>https://www.premiumtimesng.com/news/top-news/253649-one-killed-christmas-day-attack-near-maiduguri.html</t>
  </si>
  <si>
    <t>https://af.reuters.com/article/cameroonNews/idAFL8N1OQ0X7?feedType=RSS&amp;feedName=nigeriaNews</t>
  </si>
  <si>
    <t>Four killed, lawmaker escapes death as Boko Haram attacks Adamawa community</t>
  </si>
  <si>
    <t>Kamale</t>
  </si>
  <si>
    <t>https://www.premiumtimesng.com/regional/nnorth-east/253948-four-killed-lawmaker-escapes-death-boko-haram-attacks-adamawa-community.html</t>
  </si>
  <si>
    <t>http://sunnewsonline.com/rep-escapes-death-as-gunmen-kill-4-in-adamawa/</t>
  </si>
  <si>
    <t>Two suicide bombers kill eight in Borno</t>
  </si>
  <si>
    <t>http://punchng.com/two-suicide-bombers-kill-eight-in-borno/</t>
  </si>
  <si>
    <t>http://saharareporters.com/2017/12/28/5-killed-18-injured-fresh-boko-haram-suicide-attack-konduga</t>
  </si>
  <si>
    <t>https://www.vanguardngr.com/2017/12/4-killed-13-wounded-borno-suicide-bomb-attack/</t>
  </si>
  <si>
    <t>Toll in Boko Haram attack on loggers rises to 25</t>
  </si>
  <si>
    <t>http://punchng.com/toll-in-boko-haram-attack-on-loggers-rises-to-25/</t>
  </si>
  <si>
    <t>Female suicide bomber kills one, injures 28</t>
  </si>
  <si>
    <t>Bia</t>
  </si>
  <si>
    <t>http://punchng.com/female-suicide-bomber-kills-one-injures-28/</t>
  </si>
  <si>
    <t>http://sunnewsonline.com/multiple-casualties-in-northern-cameroon-boko-haram-attack/</t>
  </si>
  <si>
    <t>https://www.vanguardngr.com/2017/12/female-suicide-bomber-kills-one-wounds-28-cameroon/</t>
  </si>
  <si>
    <t>Magadali residents die in Boko Haram bomb attack</t>
  </si>
  <si>
    <t>http://punchng.com/three-killed-in-adamawa-bomb-attack/</t>
  </si>
  <si>
    <t>https://www.premiumtimesng.com/regional/nnorth-east/254195-one-confirmed-dead-adamawa-bomb-explosion.html</t>
  </si>
  <si>
    <t>https://www.vanguardngr.com/2018/01/magadali-residents-die-boko-haram-bomb-attack/</t>
  </si>
  <si>
    <t>Boko Haram abducts 31 loggers in Borno</t>
  </si>
  <si>
    <t>http://punchng.com/boko-haram-abducts-31-loggers-in-borno/</t>
  </si>
  <si>
    <t>https://www.vanguardngr.com/2018/01/breaking-30-loggers-abducted-boko-haram-borno/</t>
  </si>
  <si>
    <t>Suicide bomber kills 14 people in mosque attack in northeast Nigeria</t>
  </si>
  <si>
    <t>http://punchng.com/bomber-kills-father-10-others-in-borno-mosque/</t>
  </si>
  <si>
    <t>https://af.reuters.com/article/cameroonNews/idAFL8N1OY1Q1?feedType=RSS&amp;feedName=nigeriaNews</t>
  </si>
  <si>
    <t>https://www.vanguardngr.com/2018/01/breaking-suicide-blast-kills-14-borno-mosque/</t>
  </si>
  <si>
    <t>4 Soldiers Killed, 107 Boko Haram Terrorists Dead In Latest Battle Around Lake Chad</t>
  </si>
  <si>
    <t>Metele village, Tumbun Gini and Tumbun Ndjamena</t>
  </si>
  <si>
    <t>3 soldiers/1 CJTF</t>
  </si>
  <si>
    <t>http://saharareporters.com/2018/01/09/4-soldiers-killed-107-boko-haram-terrorists-dead-latest-battle-around-lake-chad</t>
  </si>
  <si>
    <t>http://punchng.com/four-soldiers-die-as-troops-launch-offensives-against-boko-haram-factions/</t>
  </si>
  <si>
    <t>https://www.premiumtimesng.com/news/more-news/254944-nigerian-troops-kill-107-boko-haram-terrorists-army.html</t>
  </si>
  <si>
    <t>Soldiers kill two female suicide bombers, arrest another</t>
  </si>
  <si>
    <t>https://www.premiumtimesng.com/news/headlines/255012-soldiers-kill-two-female-suicide-bombers-arrest-another.html</t>
  </si>
  <si>
    <t>http://saharareporters.com/2018/01/10/3-female-suicide-bombers-intercepted-borno</t>
  </si>
  <si>
    <t>http://sunnewsonline.com/troops-foil-attempt-by-3-female-suicide-bombers-in-gamboru/</t>
  </si>
  <si>
    <t>Ngala, Benue, Nigeria</t>
  </si>
  <si>
    <t>Boko Haram insurgents attack village in Cameroon, kill three, abduct two</t>
  </si>
  <si>
    <t>http://punchng.com/boko-haram-insurgents-attack-village-in-cameroon-kill-four-abduct-two/</t>
  </si>
  <si>
    <t>Boko Haram kill one in Cameroon</t>
  </si>
  <si>
    <t>Boko Haram kills displaced father of six on farm</t>
  </si>
  <si>
    <t>http://punchng.com/bharam-kills-displaced-father-of-six-on-farm/</t>
  </si>
  <si>
    <t>Five killed, some abducted, in Boko Haram attack in Adamawa</t>
  </si>
  <si>
    <t>Pallam</t>
  </si>
  <si>
    <t>"abducted some"</t>
  </si>
  <si>
    <t>https://www.premiumtimesng.com/news/headlines/255759-five-killed-boko-haram-attack-adamawa.html</t>
  </si>
  <si>
    <t>https://www.vanguardngr.com/2018/01/boko-haram-terrorists-raid-adamawa-community/</t>
  </si>
  <si>
    <t>http://sunnewsonline.com/adamawa-boko-haram-strikes-in-madagali-kills-5-kidnaps-residents/</t>
  </si>
  <si>
    <t>Four suicide bombers hit Borno, kill 10, injured 65</t>
  </si>
  <si>
    <t>https://www.premiumtimesng.com/news/headlines/255895-12-killed-in-maiduguri-suicide-bombing.html</t>
  </si>
  <si>
    <t>https://af.reuters.com/article/cameroonNews/idAFL8N1PC5IG?feedType=RSS&amp;feedName=nigeriaNews</t>
  </si>
  <si>
    <t>http://punchng.com/four-suicide-bombers-hit-borno-kill-10-injured-65/</t>
  </si>
  <si>
    <t>Boko Haram kills seven soldiers in Niger</t>
  </si>
  <si>
    <t>https://af.reuters.com/article/africaTech/idAFL8N1PD4IQ?feedType=RSS&amp;feedName=nigeriaNews</t>
  </si>
  <si>
    <t>http://punchng.com/boko-haram-kills-seven-soldiers-in-niger/</t>
  </si>
  <si>
    <t>https://www.vanguardngr.com/2018/01/seven-niger-troops-killed-boko-haram-attack/</t>
  </si>
  <si>
    <t>Boko Haram kills five in Adamawa village</t>
  </si>
  <si>
    <t>http://punchng.com/boko-haram-kills-five-in-adamawa-village/</t>
  </si>
  <si>
    <t>https://www.premiumtimesng.com/news/headlines/256055-boko-haram-attacks-adamawa-town-kills-five.html</t>
  </si>
  <si>
    <t>saharareporters.com/2018/01/19/boko-haram-attacks-adamawa-town-kills-five-0</t>
  </si>
  <si>
    <t xml:space="preserve">Boko Haram Slit Throat Of 1 Civilian, Stole 167 Cows </t>
  </si>
  <si>
    <t>Kofa</t>
  </si>
  <si>
    <t>http://saharareporters.com/2018/01/24/boko-haram-slit-throat-1-civilian-stole-167-cows</t>
  </si>
  <si>
    <t>Troops neutralise 7 terrorists, destroy 11 gun trucks, 12 hilux vehicles</t>
  </si>
  <si>
    <t>https://www.vanguardngr.com/2018/01/insurgency-troops-neutralise-7-terrorists-destroy-11-gun-trucks-12-hilux-vehicles/</t>
  </si>
  <si>
    <t>http://punchng.com/bharam-terrorists-return-to-sambisa-troops-kill-seven/</t>
  </si>
  <si>
    <t>http://saharareporters.com/2018/01/28/nigerian-troops-kill-7-boko-haram-members-injure-hundreds-sambisa-fores</t>
  </si>
  <si>
    <t>Two soldiers killed in gun duel with Boko Haram in Niger</t>
  </si>
  <si>
    <t>Chetimari</t>
  </si>
  <si>
    <t>http://punchng.com/two-soldiers-killed-in-gun-duel-with-boko-haram-in-niger/</t>
  </si>
  <si>
    <t>https://www.vanguardngr.com/2018/01/two-niger-soldiers-die-fighting-off-boko-haram-raid-2/</t>
  </si>
  <si>
    <t>Boko Haram kills five loggers in Borno</t>
  </si>
  <si>
    <t>Ajeri</t>
  </si>
  <si>
    <t>https://www.vanguardngr.com/2018/02/boko-haram-kills-five-loggers-borno/</t>
  </si>
  <si>
    <t>Nigerian troops destroy Boko Haram tactical ground, recover battle tank, others</t>
  </si>
  <si>
    <t>https://www.premiumtimesng.com/news/headlines/257267-nigerian-troops-destroy-boko-haram-tactical-ground-recover-battle-tank-others.html</t>
  </si>
  <si>
    <t>Suicide bomber kills five, injured 39 in Borno</t>
  </si>
  <si>
    <t>http://punchng.com/suicide-bomber-kills-five-injured-39-in-borno/</t>
  </si>
  <si>
    <t>https://www.premiumtimesng.com/news/headlines/257265-five-killed-suicide-bombers-attack-idp-camp.html</t>
  </si>
  <si>
    <t>http://sunnewsonline.com/nema-confirms-4-killed-44-wounded-in-maiduguri-idps-blasts/</t>
  </si>
  <si>
    <t>Two suicide bombers attack Borno</t>
  </si>
  <si>
    <t>Females</t>
  </si>
  <si>
    <t>http://punchng.com/three-suicide-bombers-attack-borno-kill-four-injured-dozens/</t>
  </si>
  <si>
    <t>Boko Haram kills two in Borno village</t>
  </si>
  <si>
    <t>Alau-Kofa</t>
  </si>
  <si>
    <t>http://punchng.com/boko-haram-kills-two-in-borno-village/</t>
  </si>
  <si>
    <t>http://sunnewsonline.com/boko-haram-kills-2-in-borno/</t>
  </si>
  <si>
    <t>Boko Haram Militant Razed Down Community Near Maiduguri, Killing 3 And wounding 7 Others</t>
  </si>
  <si>
    <t>Koffa</t>
  </si>
  <si>
    <t>http://saharareporters.com/2018/02/05/boko-haram-militant-razed-down-community-near-maiduguri-killing-3-and-wounding-7-others</t>
  </si>
  <si>
    <t>Boko Haram kill six in Cameroon</t>
  </si>
  <si>
    <t>Hitawa</t>
  </si>
  <si>
    <t>https://www.vanguardngr.com/2018/02/boko-haram-attacks-nigeria-cameroon-despite-defeated-claims/</t>
  </si>
  <si>
    <t>http://apanews.net/index.php/en/news/boko-haram-claims-6-lives-in-cameroon-far-north-attack</t>
  </si>
  <si>
    <t>http://www.cameroonvoice.com/news/article-news-32802.html</t>
  </si>
  <si>
    <t>Soldiers kill â€˜severalâ€™ Boko Haram members in Yobe</t>
  </si>
  <si>
    <t>killed "several" BH</t>
  </si>
  <si>
    <t>https://www.premiumtimesng.com/regional/nnorth-east/258261-soldiers-kill-several-boko-haram-members-yobe-official.html</t>
  </si>
  <si>
    <t>https://www.vanguardngr.com/2018/02/troops-crush-fleeing-boko-haram-terrorists-yobe/</t>
  </si>
  <si>
    <t>Gubio, Yobe, Nigeria</t>
  </si>
  <si>
    <t>22 killed in multiple bomb blasts in Borno</t>
  </si>
  <si>
    <t>Kasuwar Kifi</t>
  </si>
  <si>
    <t>http://punchng.com/updated-18-killed-22-wounded-in-multiple-bomb-blast-in-borno-police/</t>
  </si>
  <si>
    <t>http://saharareporters.com/2018/02/17/21-killed-70-wounded-boko-haram-suicide-bombers-attack-fish-market-borno</t>
  </si>
  <si>
    <t>https://www.vanguardngr.com/2018/02/22-die-multiple-suicide-bomb-hit-konduga-fish-market-brono/</t>
  </si>
  <si>
    <t>Boko Haram Terrorists Carry Out Fresh Abduction Of Dozens Of Travelers On Maiduguri-Damboa Road</t>
  </si>
  <si>
    <t>Kuwa Kauwa</t>
  </si>
  <si>
    <t>kidnapped "dozens"</t>
  </si>
  <si>
    <t>http://saharareporters.com/2018/02/17/boko-haram-terrorists-carry-out-fresh-abduction-dozens-travelers-maiduguri-damboa-road</t>
  </si>
  <si>
    <t>http://sunnewsonline.com/just-in-boko-haram-ambushes-civilian-convoy-in-borno-kidnap-passengers/</t>
  </si>
  <si>
    <t>Boko Haram attacks girls school in Yobe</t>
  </si>
  <si>
    <t>Dapchi</t>
  </si>
  <si>
    <t>Bursari</t>
  </si>
  <si>
    <t>http://punchng.com/boko-haram-attacks-girls-school-in-yobe-2/</t>
  </si>
  <si>
    <t>https://www.reuters.com/article/us-nigeria-security/nigeria-rescues-76-schoolgirls-after-boko-haram-attack-others-missing-idUSKCN1G51DU</t>
  </si>
  <si>
    <t>https://www.vanguardngr.com/2018/02/111-yobe-schoolgirls-not-accounted-yobe-police-boss/</t>
  </si>
  <si>
    <t>Bursari, Yobe, Nigeria</t>
  </si>
  <si>
    <t>Security Operative Foils Suicide Bomb Attack, Kills Bomber</t>
  </si>
  <si>
    <t>http://saharareporters.com/2018/02/20/breaking-security-operative-foils-suicide-bomb-attack-kills-bomber</t>
  </si>
  <si>
    <t>https://www.premiumtimesng.com/regional/nnorth-east/259215-explosion-around-university-of-maiduguri.html</t>
  </si>
  <si>
    <t>https://www.vanguardngr.com/2018/02/police-foil-suicide-bomb-attack-maiduguri/</t>
  </si>
  <si>
    <t>Assigassia</t>
  </si>
  <si>
    <t>https://www.vanguardngr.com/2018/02/boko-haram-hits-chad-cameroon-kills-7/</t>
  </si>
  <si>
    <t>Boko Haram kills 2 in Chad</t>
  </si>
  <si>
    <t>Chadian soldiers; location estimated (Lake Chad region)</t>
  </si>
  <si>
    <t>Troops kill five, capture Boko Haram commander in Borno</t>
  </si>
  <si>
    <t>http://punchng.com/troops-kill-five-capture-boko-haram-commander-in-borno/</t>
  </si>
  <si>
    <t>https://www.premiumtimesng.com/news/headlines/259793-nigerian-troops-capture-top-boko-haram-commander.html</t>
  </si>
  <si>
    <t>https://www.vanguardngr.com/2018/02/troops-kill-5-capture-boko-haram-commander-borno/</t>
  </si>
  <si>
    <t>Improvised Explosive Device Kills Nigerian Army Captain In Borno</t>
  </si>
  <si>
    <t>Shetimari</t>
  </si>
  <si>
    <t>http://saharareporters.com/2018/02/25/breaking-improvised-explosive-device-kills-nigerian-army-captain-borno</t>
  </si>
  <si>
    <t>6 Nigerian Soldiers Missing, 2 dead, 3 Wounded During Boko Haram Terrorists Ambush On Damboa Road In Borno State</t>
  </si>
  <si>
    <t>http://punchng.com/boko-haram-kills-two-soldiers-in-borno-ambush/</t>
  </si>
  <si>
    <t>http://saharareporters.com/2018/02/26/breaking-8-nigerian-soldiers-missing-3-wounded-during-boko-haram-terrorists-ambush-damboa</t>
  </si>
  <si>
    <t>https://www.vanguardngr.com/2018/02/boko-haram-terrorists-ambush-nigerian-soldiers-kill-two/</t>
  </si>
  <si>
    <t>Nigeria, Cameroon troops kill 35 Boko Haram insurgents</t>
  </si>
  <si>
    <t>Kusha-Kucha, Surdewala, Alkanerik, Magdewerne and Mayen</t>
  </si>
  <si>
    <t>http://sunnewsonline.com/nigeria-cameroon-troops-kill-35-boko-haram-insurgents/</t>
  </si>
  <si>
    <t>https://www.vanguardngr.com/2018/02/troops-kill-35-terrorists/</t>
  </si>
  <si>
    <t>Seven killed as Nigerian soldiers battle Boko Haram</t>
  </si>
  <si>
    <t>Agapulawa, Amuda, Nyawa and Attagara</t>
  </si>
  <si>
    <t>http://punchng.com/troops-kill-five-boko-haram-insurgents-clear-more-enclaves-in-sambisa-forest/</t>
  </si>
  <si>
    <t>https://www.vanguardngr.com/2018/03/troops-kill-5-boko-haram-insurgents-cleared-enclaves-sambisa-forest/</t>
  </si>
  <si>
    <t>https://www.premiumtimesng.com/news/headlines/260225-seven-killed-nigerian-soldiers-battle-boko-haram.html</t>
  </si>
  <si>
    <t>Suspected Boko Haram militants kill 11 including four aid workers, abduct 1</t>
  </si>
  <si>
    <t>http://punchng.com/boko-haram-kills-four-un-aid-workers-abduct-one-in-borno/</t>
  </si>
  <si>
    <t>https://www.vanguardngr.com/2018/03/four-aid-workers-killed-boko-haram-attack-k/</t>
  </si>
  <si>
    <t>http://sunnewsonline.com/6-soldiers-4-policemen-killed-in-rann-attack-cp/</t>
  </si>
  <si>
    <t>Boko Haram attacks Adamawa villages, abducts three</t>
  </si>
  <si>
    <t>Milidu and Kaya</t>
  </si>
  <si>
    <t>https://www.premiumtimesng.com/regional/nnorth-east/260376-boko-haram-attacks-adamawa-villages-abducts-three.html</t>
  </si>
  <si>
    <t>Female suicide bomber kills self, injures three in Yobe</t>
  </si>
  <si>
    <t>http://punchng.com/breakingfemale-suicide-bomber-kills-self-injures-three-in-yobe/</t>
  </si>
  <si>
    <t>https://www.premiumtimesng.com/regional/nnorth-east/260402-suicide-bomber-kills-self-injures-three-others-yobe.html</t>
  </si>
  <si>
    <t>https://www.vanguardngr.com/2018/03/boko-haram-bomber-kills-self/</t>
  </si>
  <si>
    <t>Suicide bomber kills three CJTF members in Borno</t>
  </si>
  <si>
    <t>http://punchng.com/suicide-bomber-kills-three-cjtf-members-in-borno/</t>
  </si>
  <si>
    <t>https://www.premiumtimesng.com/news/headlines/260821-bicycle-riding-suicide-bomber-kills-three-injures-17-maiduguri-police.html</t>
  </si>
  <si>
    <t>http://sunnewsonline.com/just-in-bomb-blast-kills-3-civilian-jtf-injures-17-others-in-borno/</t>
  </si>
  <si>
    <t>Two killed in Borno</t>
  </si>
  <si>
    <t>Gudda</t>
  </si>
  <si>
    <t>https://www.vanguardngr.com/2018/03/breaking-five-killed-seperate-attacks-borno-villages/</t>
  </si>
  <si>
    <t>Boko Haram kills three loggers in Dikwa</t>
  </si>
  <si>
    <t>http://punchng.com/boko-haram-kills-10-in-northeast/</t>
  </si>
  <si>
    <t>https://www.vanguardngr.com/2018/03/boko-haram-kills-10-three-separate-attacks/</t>
  </si>
  <si>
    <t>Boko Haram landmine kills four loggers</t>
  </si>
  <si>
    <t>Boko Haram kills three in Gamboru</t>
  </si>
  <si>
    <t>Heavy IED Explosion Kills 4 Soldiers In Borno</t>
  </si>
  <si>
    <t>http://saharareporters.com/2018/03/12/breaking-heavy-ied-explosion-kills-4-soldiers-borno</t>
  </si>
  <si>
    <t>Two dead, nine injured in Maiduguri suicide explosion</t>
  </si>
  <si>
    <t>Alikaramanti</t>
  </si>
  <si>
    <t>https://www.premiumtimesng.com/regional/nnorth-east/261889-two-dead-nine-injured-in-maiduguri-suicide-explosion.html</t>
  </si>
  <si>
    <t>https://www.vanguardngr.com/2018/03/two-female-suicide-bmbersb-died/</t>
  </si>
  <si>
    <t>Boko Haram kidnaps 8 in Oyo</t>
  </si>
  <si>
    <t>Oyo</t>
  </si>
  <si>
    <t>https://www.vanguardngr.com/2018/03/boko-haram-kidnaps-8-oyo/</t>
  </si>
  <si>
    <t>Oyo, Oyo, Nigeria</t>
  </si>
  <si>
    <t>Chad soldier, 20 Boko Haram fighters killed in clash</t>
  </si>
  <si>
    <t>http://punchng.com/chad-soldier-20-boko-haram-fighters-killed-in-clash/</t>
  </si>
  <si>
    <t>https://www.vanguardngr.com/2018/03/defend-ethnic-cleansing/</t>
  </si>
  <si>
    <t>Boko Haram kills five in Niger</t>
  </si>
  <si>
    <t>http://punchng.com/boko-haram-kills-five-in-niger/</t>
  </si>
  <si>
    <t>http://sunnewsonline.com/boko-haram-kills-5-in-niger/</t>
  </si>
  <si>
    <t>https://www.vanguardngr.com/2018/03/five-killed-boko-haram-niger-attack/</t>
  </si>
  <si>
    <t>Boko Haram attacks community on newly reopened Maiduguri-Bama road</t>
  </si>
  <si>
    <t>Mashumari</t>
  </si>
  <si>
    <t>https://www.premiumtimesng.com/regional/nnorth-east/263121-boko-haram-attacks-community-on-newly-reopened-maiduguri-bama-road.html</t>
  </si>
  <si>
    <t>http://dailypost.ng/2018/03/26/boko-haram-insurgents-attack-community-newly-reopened-maiduguri-bama-road/</t>
  </si>
  <si>
    <t>Police confirm five killed in Maiduguri suicide attack</t>
  </si>
  <si>
    <t>Muna Zawuya</t>
  </si>
  <si>
    <t>https://www.premiumtimesng.com/regional/nnorth-east/263602-police-confirm-five-killed-in-maiduguri-suicide-attack.html</t>
  </si>
  <si>
    <t>http://sunnewsonline.com/four-killed-13-injured-in-maiduguri-blasts/</t>
  </si>
  <si>
    <t>http://sunnewsonline.com/5-killed-13-injured-in-maiduguri-blasts/</t>
  </si>
  <si>
    <t>28 die in Maiduguri Boko Haram attack</t>
  </si>
  <si>
    <t>Bille-Shuwa and Alikaranti</t>
  </si>
  <si>
    <t>http://punchng.com/25-die-in-maiduguri-easter-sunday-attack/</t>
  </si>
  <si>
    <t>https://www.premiumtimesng.com/news/headlines/263758-death-toll-in-boko-haram-attack-on-maiduguri-28-military.html</t>
  </si>
  <si>
    <t>https://af.reuters.com/article/nigeriaNews/idAFL5N1RF0NH?feedType=RSS&amp;feedName=nigeriaNews</t>
  </si>
  <si>
    <t>Five Cameroonian soldiers killed in suspected Boko Haram attack</t>
  </si>
  <si>
    <t>Sagme</t>
  </si>
  <si>
    <t>http://punchng.com/five-cameroonian-soldiers-killed-in-suspected-boko-haram-attack/</t>
  </si>
  <si>
    <t>https://www.vanguardngr.com/2018/04/five-cameroonian-soldiers-killed-suspected-boko-haram-attack/</t>
  </si>
  <si>
    <t xml:space="preserve">Troops kill Five Boko Haram insurgents, recover arms in Adamawa </t>
  </si>
  <si>
    <t>Barkin-Dutse</t>
  </si>
  <si>
    <t>http://punchng.com/troops-kill-five-boko-haram-insurgents-recover-arms-in-adamawa/</t>
  </si>
  <si>
    <t>Troops neutralize two suicide bombers in Konduga</t>
  </si>
  <si>
    <t>Mandanari</t>
  </si>
  <si>
    <t>http://punchng.com/army-rescues-149-kills-three-boko-haram-terrorists/</t>
  </si>
  <si>
    <t>Boko Haram suicide attack foiled at University of Maiduguri</t>
  </si>
  <si>
    <t>http://punchng.com/suicide-attack-foiled-at-university-of-maiduguri/</t>
  </si>
  <si>
    <t>https://www.premiumtimesng.com/regional/nnorth-east/264421-boko-haram-attack-on-university-of-maiduguri-foiled-official.html</t>
  </si>
  <si>
    <t>https://www.vanguardngr.com/2018/04/naf-foils-suicide-bombing-unimaid/</t>
  </si>
  <si>
    <t>Boko Haram kills three Chadian soldiers</t>
  </si>
  <si>
    <t>Arge</t>
  </si>
  <si>
    <t>3 Chadian soldiers killed</t>
  </si>
  <si>
    <t>https://www.vanguardngr.com/2018/04/boko-haram-kills-three-chadian-soldiers/</t>
  </si>
  <si>
    <t>Troops kill Boko Haram terrorist, avert deadly IED Attack</t>
  </si>
  <si>
    <t>https://www.vanguardngr.com/2018/04/troops-kill-boko-haram-terrorist-avert-deadly-ied-attack/</t>
  </si>
  <si>
    <t>http://www.punchng.com/troops-repel-bharam-attack/</t>
  </si>
  <si>
    <t>http://saharareporters.com/2018/04/21/troops-repels-boko-haram-attack-gamboru-borno</t>
  </si>
  <si>
    <t>Two suicide bombers kill three in Borno mosque</t>
  </si>
  <si>
    <t>http://www.punchng.com/two-suicide-bombers-kill-three-in-borno-mosque/</t>
  </si>
  <si>
    <t>http://saharareporters.com/2018/04/23/police-confirm-4-dead-bama-mosque-suicide-attack</t>
  </si>
  <si>
    <t>https://www.premiumtimesng.com/news/headlines/265824-updated-four-killed-as-suicide-bombers-target-borno-mosque.html</t>
  </si>
  <si>
    <t>Troops kill four Boko Haram insurgents, lose 3 soldiers and 2 CJTF</t>
  </si>
  <si>
    <t>http://www.punchng.com/gunmen-bombers-attack-kogi-borno-kill-27/</t>
  </si>
  <si>
    <t>https://www.vanguardngr.com/2018/04/976883/</t>
  </si>
  <si>
    <t>18 dead in Borno state Boko Haram attacks</t>
  </si>
  <si>
    <t>https://www.vanguardngr.com/2018/04/978612/</t>
  </si>
  <si>
    <t>3 killed by mine planted by Boko Haram</t>
  </si>
  <si>
    <t>Police foil suicide bomb attack in Bama</t>
  </si>
  <si>
    <t>http://www.punchng.com/police-foil-suicide-bomb-attack-in-bama/</t>
  </si>
  <si>
    <t>http://sunnewsonline.com/mass-casualties-averted-bama-suicide-bombers/</t>
  </si>
  <si>
    <t>https://www.vanguardngr.com/2018/04/police-foiled-three-suicide-attacks-bama/</t>
  </si>
  <si>
    <t>Six killed, many injured in Boko Haram attack in Maiduguri</t>
  </si>
  <si>
    <t>Jiddari Polo</t>
  </si>
  <si>
    <t>killed 1 CJTF</t>
  </si>
  <si>
    <t>https://www.premiumtimesng.com/news/top-news/266420-four-killed-many-injured-in-boko-haram-attack-in-maiduguri.html</t>
  </si>
  <si>
    <t>http://www.punchng.com/video-six-killed-nine-others-wounded-in-maiduguri-attack-police/</t>
  </si>
  <si>
    <t>https://af.reuters.com/article/nigeriaNews/idAFL8N1S3AQA?feedType=RSS&amp;feedName=nigeriaNews</t>
  </si>
  <si>
    <t>Military bombs Boko Haram logistics base in Borno</t>
  </si>
  <si>
    <t>Tumbum Gini</t>
  </si>
  <si>
    <t>killed "a number" of BH; location est</t>
  </si>
  <si>
    <t>http://www.punchng.com/military-bombs-boko-haram-logistics-base-in-borno/</t>
  </si>
  <si>
    <t>https://www.vanguardngr.com/2018/04/naf-destroys-boko-haram-terrorists-logistics-base-tumbum-gini/</t>
  </si>
  <si>
    <t>86 killed in twin bomb blasts in Adamawa</t>
  </si>
  <si>
    <t>http://sunnewsonline.com/68-feared-dead-56-injured-in-twin-bomb-blasts-in-adamawa/</t>
  </si>
  <si>
    <t>https://www.vanguardngr.com/2018/05/86-killed-ne-nigeria-suicide-blasts-gravediggers/</t>
  </si>
  <si>
    <t>https://www.premiumtimesng.com/regional/nnorth-east/266860-two-suicide-bombers-involved-in-adamawa-mosque-explosion-police.html</t>
  </si>
  <si>
    <t>Many dead as Boko Haram invades Auno village near Maiduguri</t>
  </si>
  <si>
    <t>https://www.vanguardngr.com/2018/05/983100/</t>
  </si>
  <si>
    <t>http://sunnewsonline.com/borno-town-under-boko-haram-attack/</t>
  </si>
  <si>
    <t>https://www.premiumtimesng.com/news/top-news/266981-breaking-gunmen-attack-village-near-maiduguri.html</t>
  </si>
  <si>
    <t>Four suicide bombers kill selves</t>
  </si>
  <si>
    <t>Mairanti</t>
  </si>
  <si>
    <t>http://www.punchng.com/four-suicide-bombers-kill-selves/</t>
  </si>
  <si>
    <t>Suicide bomber neutralized in Bama</t>
  </si>
  <si>
    <t>https://www.vanguardngr.com/2018/05/4-suicide-bombers-killed-failed-attack-borno/</t>
  </si>
  <si>
    <t>Seven dead in Borno suicide attacks</t>
  </si>
  <si>
    <t>Mainari Kanuri and Shua</t>
  </si>
  <si>
    <t>http://www.punchng.com/seven-dead-in-borno-suicide-attacks/</t>
  </si>
  <si>
    <t>https://www.premiumtimesng.com/regional/nnorth-east/267201-seven-killed-in-borno-suicide-explosions.html</t>
  </si>
  <si>
    <t>Six killed in Boko Haram attack on Lake Chad island</t>
  </si>
  <si>
    <t>two customs officials, two forestry agents and the soldier</t>
  </si>
  <si>
    <t>http://www.punchng.com/breaking-six-killed-in-boko-haram-attack-on-lake-chad-island/</t>
  </si>
  <si>
    <t>Two teenagers kill selves in failed Borno suicide attack</t>
  </si>
  <si>
    <t>Ran and detonated elsewhere but targeted the mosque</t>
  </si>
  <si>
    <t>http://www.punchng.com/two-teenagers-kill-selves-in-failed-borno-suicide-attack/</t>
  </si>
  <si>
    <t>http://sunnewsonline.com/female-suicide-bombers-maiduguri/</t>
  </si>
  <si>
    <t>Troops rescue old man from Boko Haram, kill two insurgents</t>
  </si>
  <si>
    <t>Gobara</t>
  </si>
  <si>
    <t>http://punchng.com/troops-rescue-old-man-from-bharam/</t>
  </si>
  <si>
    <t>Suicide bomber kills five Civilian JTF members in Borno</t>
  </si>
  <si>
    <t>http://punchng.com/suicide-bomber-kills-five-civilian-jtf-members-in-borno/</t>
  </si>
  <si>
    <t>http://sunnewsonline.com/suicide-bomb-jtf-operatives-borno/</t>
  </si>
  <si>
    <t>https://www.premiumtimesng.com/regional/nnorth-east/268614-suicide-bomber-kills-five-injures-six-in-borno.html</t>
  </si>
  <si>
    <t>Nigerian soldiers battle Boko Haram, kill 11</t>
  </si>
  <si>
    <t>Gomoran</t>
  </si>
  <si>
    <t>LGA est.</t>
  </si>
  <si>
    <t>https://www.premiumtimesng.com/news/headlines/268734-nigerian-soldiers-battle-boko-haram-kill-15-rescue-49-women-children.html</t>
  </si>
  <si>
    <t>https://www.thisdaylive.com/index.php/2018/05/17/nigerian-cameroonian-troops-kill-15-boko-haram-terrorists-in-lake-chad/</t>
  </si>
  <si>
    <t>https://www.dailytrust.com.ng/troops-kill-15-boko-haram-rescue-53-persons-251122.html</t>
  </si>
  <si>
    <t>Nigerian soldiers battle Boko Haram, kill 4, rescue 49 women, children</t>
  </si>
  <si>
    <t>Firgi and Moula</t>
  </si>
  <si>
    <t>And Dikwa LGA</t>
  </si>
  <si>
    <t>Six vigilantes killed in Adamawa</t>
  </si>
  <si>
    <t>http://punchng.com/six-vigilantes-three-cops-killed-in-adamawa-sokoto/</t>
  </si>
  <si>
    <t>At least four killed in Maiduguri suicide bombing</t>
  </si>
  <si>
    <t>http://punchng.com/at-least-four-killed-in-maiduguri-suicide-bombing/</t>
  </si>
  <si>
    <t>https://www.vanguardngr.com/2018/05/least-four-killed-ne-nigeria-suicide-bombing/</t>
  </si>
  <si>
    <t>Army kills two female bombers in failed attempt to infiltrate troops base</t>
  </si>
  <si>
    <t>http://punchng.com/army-kills-two-female-bombers-in-failed-attempt-to-infiltrate-troops-base/</t>
  </si>
  <si>
    <t>https://www.vanguardngr.com/2018/05/army-neutralises-2-female-bombers-re-issued/</t>
  </si>
  <si>
    <t>http://saharareporters.com/2018/05/19/troops-kill-two-female-bombers-borno</t>
  </si>
  <si>
    <t>Deaths Averted: Suicide bomber caught inside mosque</t>
  </si>
  <si>
    <t>https://www.premiumtimesng.com/news/headlines/269040-deaths-averted-suicide-bomber-caught-inside-mosque.html</t>
  </si>
  <si>
    <t>https://www.vanguardngr.com/2018/05/bandits-abduct-3-housewives-maganda-birnin-gwari/</t>
  </si>
  <si>
    <t>Gunmen kill scores in Nasarawa</t>
  </si>
  <si>
    <t>Umaisha</t>
  </si>
  <si>
    <t>Toto</t>
  </si>
  <si>
    <t>"unknown mercenaries"</t>
  </si>
  <si>
    <t>http://sunnewsonline.com/bassa-invade-toto-displace-communities/</t>
  </si>
  <si>
    <t>Toto, Nasarawa, Nigeria</t>
  </si>
  <si>
    <t>Boko Haram Suicide Bombers Kill Five, Wounds Seven In Konduga</t>
  </si>
  <si>
    <t>Mashamari</t>
  </si>
  <si>
    <t>http://punchng.com/gunmen-suicide-bombers-kill-11-in-zamfara-borno/</t>
  </si>
  <si>
    <t>https://www.premiumtimesng.com/news/headlines/270059-suicide-bomber-kills-four-in-konduga.html</t>
  </si>
  <si>
    <t>http://saharareporters.com/2018/05/28/boko-haram-suicide-bomber-kills-five-wounds-seven-konduga</t>
  </si>
  <si>
    <t>Suspected Boko Haram attack herders at Borno town</t>
  </si>
  <si>
    <t>Pumbum</t>
  </si>
  <si>
    <t>http://sunnewsonline.com/suspected-boko-haram-attack-herders-at-borno-town/</t>
  </si>
  <si>
    <t>Troops rescue nine Boko Haram hostages in Borno, kill three militants</t>
  </si>
  <si>
    <t>Jaje, Angwa Audu, Major Ali, Dabu Abdullahi, Dabu Wulkaro and Gori Jaji</t>
  </si>
  <si>
    <t>http://punchng.com/troops-rescue-nine-bharam-hostages-in-borno/</t>
  </si>
  <si>
    <t>https://www.dailytrust.com.ng/news/general/army-rescues-9-hostages-kills-3-boko-haram-terrorists/253551.html</t>
  </si>
  <si>
    <t>https://www.today.ng/news/nigeria/nigerian-soldiers-killed-boko-haram-ambush-118681</t>
  </si>
  <si>
    <t>Five Nigerian soldiers killed in Boko Haram ambush</t>
  </si>
  <si>
    <t>troops killed "a number"/"several" of BH</t>
  </si>
  <si>
    <t>https://www.premiumtimesng.com/news/headlines/270612-five-nigerian-soldiers-killed-in-boko-haram-ambush-official.html</t>
  </si>
  <si>
    <t>https://guardian.ng/news/five-soldiers-die-after-troops-ran-through-ieds-army/</t>
  </si>
  <si>
    <t>10 Killed As Soldiers Battle Horse-Riding Boko Haram Fighters</t>
  </si>
  <si>
    <t>Ngelkona</t>
  </si>
  <si>
    <t>http://saharareporters.com/2018/06/03/10-killed-soldiers-battle-horse-riding-boko-haram-fighters</t>
  </si>
  <si>
    <t>https://www.premiumtimesng.com/regional/nnorth-east/270799-10-killed-as-soldiers-battle-horse-riding-boko-haram-fighters-official.html</t>
  </si>
  <si>
    <t>https://www.thisdaylive.com/index.php/2018/06/03/nigerian-troops-kill-10-boko-haram-fundamentalists/</t>
  </si>
  <si>
    <t>Boko Haram suicide bomb attack kills several in Niger</t>
  </si>
  <si>
    <t>http://punchng.com/boko-haram-suicide-bomb-attack-kills-several-in-niger/</t>
  </si>
  <si>
    <t>https://www.thisdaylive.com/index.php/2018/06/05/boko-haram-kills-10-in-mosque-in-niger/</t>
  </si>
  <si>
    <t>https://af.reuters.com/article/nigeriaNews/idAFL5N1T72OB?feedType=RSS&amp;feedName=nigeriaNews</t>
  </si>
  <si>
    <t>Troops Kill Three Boko Haram Terrorists In Ambush</t>
  </si>
  <si>
    <t>Lokodisa</t>
  </si>
  <si>
    <t>https://www.thisdaylive.com/index.php/2018/06/08/troops-kill-four-boko-haramterrorists-in-ambush/</t>
  </si>
  <si>
    <t>https://www.vanguardngr.com/2018/06/1002639/</t>
  </si>
  <si>
    <t>Suicide bomber kills self while targeting crowded market</t>
  </si>
  <si>
    <t>https://www.premiumtimesng.com/regional/nnorth-east/271816-suicide-bomber-kills-self-while-targeting-crowded-market-police.html</t>
  </si>
  <si>
    <t>http://saharareporters.com/2018/06/09/male-suicide-bomber-kills-self-maiduguri-failed-operation</t>
  </si>
  <si>
    <t>https://guardian.ng/news/suicide-bomber-kills-self-in-failed-suicide-attempt-in-borno-market/</t>
  </si>
  <si>
    <t>Three Killed, Four Injured' In Midnight Bomb Blast In Maiduguri</t>
  </si>
  <si>
    <t>https://www.premiumtimesng.com/news/top-news/271901-suicide-bomber-kills-one-in-borno.html</t>
  </si>
  <si>
    <t>http://saharareporters.com/2018/06/11/three-killed-four-injured-midnight-bomb-blast-maiduguri</t>
  </si>
  <si>
    <t>https://guardian.ng/news/suicide-bomber-kills-1-cjtf-injures-4/</t>
  </si>
  <si>
    <t>Boko Haram attacks Adamawa village, destroys 13 houses</t>
  </si>
  <si>
    <t>https://www.premiumtimesng.com/regional/nnorth-east/272055-boko-haram-attacks-adamawa-village-destroys-13-houses-official.html</t>
  </si>
  <si>
    <t>http://sunnewsonline.com/13-houses-destroyed-property-looted-as-military-vigilantes-repel-boko-haram-attack-in-madagali/</t>
  </si>
  <si>
    <t>https://www.thisdaylive.com/index.php/2018/06/13/boko-haram-razes-adamawa-community/</t>
  </si>
  <si>
    <t>Soldiers kill 23 Boko Haram suspects, recover weapons</t>
  </si>
  <si>
    <t>Bulakeisa, Tumbuma Babba, Abbaganaram and Dan Baure</t>
  </si>
  <si>
    <t>https://www.premiumtimesng.com/news/headlines/272207-soldiers-kill-23-boko-haram-suspects-recover-weapons-army.html</t>
  </si>
  <si>
    <t>http://punchng.com/we-killed-23-bharam-terrorists-in-lake-chad-region-army/</t>
  </si>
  <si>
    <t>https://www.vanguardngr.com/2018/06/army-kills-23-boko-haram-fighters/</t>
  </si>
  <si>
    <t>Boko Haram attacks Damboa, kills 43</t>
  </si>
  <si>
    <t>Abachari</t>
  </si>
  <si>
    <t>https://www.vanguardngr.com/2018/06/borno-eid-suicide-attack-death-toll-rises-to-43/</t>
  </si>
  <si>
    <t>http://punchng.com/borno-eid-suicide-attack-death-toll-rises-to-43/</t>
  </si>
  <si>
    <t>https://www.premiumtimesng.com/news/headlines/272761-borno-explosion-31-killed-as-residents-security-agencies-give-different-narratives.html</t>
  </si>
  <si>
    <t>Boko Haram attacks Borno town in 11 gun trucks, kill 9 soldiers</t>
  </si>
  <si>
    <t>https://www.premiumtimesng.com/regional/nnorth-east/273031-boko-haram-attacks-borno-town-in-11-gun-trucks.html</t>
  </si>
  <si>
    <t>https://www.vanguardngr.com/2018/06/boko-haram-attacks-242-battalion-kills-nine/</t>
  </si>
  <si>
    <t>https://www.news24.com/Africa/News/boko-haram-kills-nine-soldiers-in-nigeria-20180619</t>
  </si>
  <si>
    <t>Two female suicide bombers killed in Borno foiled attack</t>
  </si>
  <si>
    <t>http://punchng.com/two-female-suicide-bombers-killed-in-borno-foiled-attack/</t>
  </si>
  <si>
    <t>https://www.premiumtimesng.com/news/more-news/273207-two-female-bombers-die-at-a-military-mammy-market-in-maiduguri.html</t>
  </si>
  <si>
    <t>http://saharareporters.com/2018/06/21/15-injured-two-suicide-bombers-fail-attempt-hit-maiduguri-market</t>
  </si>
  <si>
    <t>Boko Haram raid kills five in Borno village</t>
  </si>
  <si>
    <t>Tunkushe</t>
  </si>
  <si>
    <t>https://guardian.ng/news/boko-haram-raid-kills-five-in-nigeria-residents/</t>
  </si>
  <si>
    <t>http://punchng.com/bharam-kills-four-in-fresh-borno-attacks/</t>
  </si>
  <si>
    <t>https://www.premiumtimesng.com/news/headlines/273625-boko-haram-kills-four-injures-six-in-konduga.html</t>
  </si>
  <si>
    <t>Army kills 7 Boko Haram terrorists, recovers weapons in Borno</t>
  </si>
  <si>
    <t>Azaya Kalmari</t>
  </si>
  <si>
    <t>https://guardian.ng/news/army-kills-7-boko-haram-terrorists-recovers-weapons-in-borno/</t>
  </si>
  <si>
    <t>https://www.vanguardngr.com/2018/06/boko-haram-troops-kill-7-terrorists-in-fighting-patrol-at-mafa-recover-weapons-inbox-x/</t>
  </si>
  <si>
    <t>http://punchng.com/army-kills-seven-boko-haram-terrorists-recovers-weapons/</t>
  </si>
  <si>
    <t>Boko Haram Insurgents Slice Throat Of Seven Borno Villagers Searching For Firewood</t>
  </si>
  <si>
    <t>http://saharareporters.com/2018/06/26/boko-haram-insurgents-slice-throat-seven-borno-villagers-searching-firewood</t>
  </si>
  <si>
    <t>Soldiers kill two Boko Haram members, rescue 33 victims</t>
  </si>
  <si>
    <t>Yerimari Gana and Darel Salam</t>
  </si>
  <si>
    <t>Date est.</t>
  </si>
  <si>
    <t>https://www.premiumtimesng.com/news/headlines/274148-soldiers-kill-six-boko-haram-members-rescue-33-victims-official.html</t>
  </si>
  <si>
    <t>https://guardian.ng/news/troops-kill-six-terrorists-rescue-33-hostages-in-borno/</t>
  </si>
  <si>
    <t>http://sunnewsonline.com/soldiers-kill-4-boko-haram-terrorists-recover-weapons-rescues-33-kidnapped-victims/</t>
  </si>
  <si>
    <t>Soldiers kill four Boko Haram members</t>
  </si>
  <si>
    <t>Bulabulin and Falamari</t>
  </si>
  <si>
    <t>Troops kill 5 insurgents as 32 others surrender in Borno</t>
  </si>
  <si>
    <t>Anadawa</t>
  </si>
  <si>
    <t>https://guardian.ng/news/troops-kill-5-insurgents-as-32-others-surrender-in-borno/</t>
  </si>
  <si>
    <t>https://www.vanguardngr.com/2018/07/troops-kill-5-boko-haram-terrorists-recover-arms-in-borno/</t>
  </si>
  <si>
    <t>Boko Haram opens fire in IDP camp, kills four</t>
  </si>
  <si>
    <t>https://www.vanguardngr.com/2018/07/boko-haram-opens-fire-in-idp-camp-kills-four/</t>
  </si>
  <si>
    <t>10 soldiers killed, 4 missing in Boko Haram attack in Niger</t>
  </si>
  <si>
    <t>https://www.news24.com/Africa/News/10-soldiers-killed-4-missing-in-boko-haram-attack-in-niger-government-20180702</t>
  </si>
  <si>
    <t>https://guardian.ng/news/niger-boko-haram-attack-death-toll-revised-down-ministry/</t>
  </si>
  <si>
    <t>Boko Haram kills 5, hoists flag in Adamawa</t>
  </si>
  <si>
    <t>Luru</t>
  </si>
  <si>
    <t>Girei LGA</t>
  </si>
  <si>
    <t>http://sunnewsonline.com/boko-haram-kills-5-hoists-flag-adamawa/</t>
  </si>
  <si>
    <t>23 Nigerian troops missing after Boko Haram attack</t>
  </si>
  <si>
    <t>Balagallaye</t>
  </si>
  <si>
    <t>http://punchng.com/23-nigerian-troops-missing-after-boko-haram-attack/</t>
  </si>
  <si>
    <t>https://www.premiumtimesng.com/news/headlines/276568-23-nigerian-soldiers-eight-trucks-missing-after-boko-haram-ambush-nan.html</t>
  </si>
  <si>
    <t>https://guardian.ng/news/23-soldiers-8-trucks-missing-in-borno-after-boko-haram-ambush/</t>
  </si>
  <si>
    <t>62 Nigerian Soldiers Killed In Boko Haram Attack, ICIR Claims</t>
  </si>
  <si>
    <t>Jilli</t>
  </si>
  <si>
    <t>https://guardian.ng/news/boko-haram-overruns-nigeria-military-base-in-second-attack-in-days/</t>
  </si>
  <si>
    <t>http://punchng.com/troops-missing-after-boko-haram-attacked-military-base/</t>
  </si>
  <si>
    <t>https://thewhistler.ng/story/62-nigerian-soldiers-killed-in-boko-haram-attack-icir-claims/</t>
  </si>
  <si>
    <t>At least 27 Killed' As Boko Haram Ambushes Motorists On Borno Highway</t>
  </si>
  <si>
    <t>Logumani and Musune</t>
  </si>
  <si>
    <t>http://punchng.com/boko-haram-kills-six-traders-in-borno-ambush/</t>
  </si>
  <si>
    <t>https://guardian.ng/news/boko-haram-kills-six-traders-in-borno-ambush/</t>
  </si>
  <si>
    <t>https://www.vanguardngr.com/2018/07/boko-haram-kills-six-traders-in-nigeria-ambush/</t>
  </si>
  <si>
    <t>Military says troops kill scores of Boko Haram</t>
  </si>
  <si>
    <t>Killed "scores" of BH</t>
  </si>
  <si>
    <t>http://punchng.com/bharam-ambushes-troops-again-in-yobe-scores-killed/</t>
  </si>
  <si>
    <t>http://sunnewsonline.com/military-troops-kill-boko-haram-ambush/</t>
  </si>
  <si>
    <t>https://www.premiumtimesng.com/news/headlines/278070-17-soldiers-killed-equipment-stolen-in-multiple-boko-haram-onslaught-on-military-formations.html</t>
  </si>
  <si>
    <t>Boko Haram kills 18 in Chad attack</t>
  </si>
  <si>
    <t>Daboua</t>
  </si>
  <si>
    <t>http://punchng.com/boko-haram-kills-18-in-chad-attack/</t>
  </si>
  <si>
    <t>Eight killed at Borno mosque suicide attack</t>
  </si>
  <si>
    <t>http://punchng.com/breaking-boko-haram-suicide-attack-kills-eight-at-mosque/</t>
  </si>
  <si>
    <t>https://www.premiumtimesng.com/news/headlines/277409-suicide-bomber-attacks-borno-mosque-kills-seven.html</t>
  </si>
  <si>
    <t>https://guardian.ng/news/boko-haram-suicide-attack-kills-eight-at-mosque/</t>
  </si>
  <si>
    <t>Boko Haram kills one officer and six soldiers</t>
  </si>
  <si>
    <t>Boko Haram attack on Jakana, Borno repelled; 2 soldiers and 2 police officers killed</t>
  </si>
  <si>
    <t>"some" BH also killed (est. at 5)</t>
  </si>
  <si>
    <t>https://www.premiumtimesng.com/news/headlines/277965-boko-haram-attack-on-jakana-borno-repelled-nigerian-army.html</t>
  </si>
  <si>
    <t>http://sunnewsonline.com/breaking-boko-haram-attacks-borno-restive-town/</t>
  </si>
  <si>
    <t>Six Nigerian asylum seekers die as Cameroon forcefully repatriates them</t>
  </si>
  <si>
    <t>Homaka</t>
  </si>
  <si>
    <t>https://punchng.com/six-nigerian-asylum-seekers-die-as-cameroon-forcefully-repatriates-them/</t>
  </si>
  <si>
    <t>Boko Haram kills 11 soldiers, 3 civilians, seizes weapons; 16 Boko Haram militants killed</t>
  </si>
  <si>
    <t>Bunari</t>
  </si>
  <si>
    <t>http://guardian.ng/news/boko-haram-kills-11-soldiers-seizes-weapons/</t>
  </si>
  <si>
    <t>http://sunnewsonline.com/counterinsurgency-troops-kill-16-terrorists/</t>
  </si>
  <si>
    <t>https://www.vanguardngr.com/2018/07/boko-haram-kill-11-solders-as-troops-down-16-insurgents/</t>
  </si>
  <si>
    <t>Five die as Boko Haram attacks Nigerian village</t>
  </si>
  <si>
    <t>Gasarwa</t>
  </si>
  <si>
    <t>http://guardian.ng/news/five-die-as-boko-haram-attacks-nigerian-village/</t>
  </si>
  <si>
    <t>https://www.vanguardngr.com/2018/08/women-children-die-as-boko-haram-terrorists-in-10-trucks-attack-borno-village/</t>
  </si>
  <si>
    <t>https://punchng.com/five-die-as-boko-haram-attacks-borno-village/</t>
  </si>
  <si>
    <t>Five insurgents kill selves in failed Maiduguri attack</t>
  </si>
  <si>
    <t>Kaleri</t>
  </si>
  <si>
    <t>https://guardian.ng/news/five-insurgents-kill-selves-in-failed-maiduguri-attack/</t>
  </si>
  <si>
    <t>https://www.thisdaylive.com/index.php/2018/08/06/5-suicide-bombers-die-in-botched-attack-on-maiduguri/</t>
  </si>
  <si>
    <t>https://www.vanguardngr.com/2018/08/5-insurgents-kill-selves-in-failed-maiduguri-attack-2/</t>
  </si>
  <si>
    <t>Boko Haram kills seven in Borno</t>
  </si>
  <si>
    <t>Munduri</t>
  </si>
  <si>
    <t>https://guardian.ng/news/boko-haram-kills-seven-in-borno/</t>
  </si>
  <si>
    <t>https://www.vanguardngr.com/2018/08/boko-haram-kills-seven-villagers-in-borno/</t>
  </si>
  <si>
    <t>Troops kill 7 Boko Haram insurgents, repel attack in Borno</t>
  </si>
  <si>
    <t>Gundari</t>
  </si>
  <si>
    <t>https://www.vanguardngr.com/2018/08/troops-kill-7-boko-haram-insurgents-repel-attack-in-borno/</t>
  </si>
  <si>
    <t>Boko Haram insurgents attack military base in Borno, kill 17</t>
  </si>
  <si>
    <t>Garunda</t>
  </si>
  <si>
    <t>https://punchng.com/boko-haram-insurgents-attack-military-base-in-borno-kill-17/</t>
  </si>
  <si>
    <t>http://guardian.ng/news/boko-haram-militants-kill-17-nigerian-soldiers/</t>
  </si>
  <si>
    <t>https://af.reuters.com/article/nigeriaNews/idAFL5N1V07GC?feedType=RSS&amp;feedName=nigeriaNews</t>
  </si>
  <si>
    <t>Boko Haram jihadists butcher four farmers in a Maiduguri village</t>
  </si>
  <si>
    <t>Ali Goshe</t>
  </si>
  <si>
    <t>https://punchng.com/boko-haram-jihadists-butcher-four-farmers-in-a-maiduguri-village/</t>
  </si>
  <si>
    <t>http://guardian.ng/news/boko-haram-jihadists-kill-four-farmers-in-borno/</t>
  </si>
  <si>
    <t>Boko Haram Kills 'More Than 25, Burns Down A Whole Village' In Borno Attack</t>
  </si>
  <si>
    <t>http://saharareporters.com/2018/08/20/boko-haram-kills-more-25-burns-down-whole-village-borno-attack</t>
  </si>
  <si>
    <t>https://af.reuters.com/article/nigeriaNews/idAFL8N1VA0KJ?feedType=RSS&amp;feedName=nigeriaNews</t>
  </si>
  <si>
    <t>https://www.vanguardngr.com/2018/08/19-killed-as-boko-haram-hits-borno-village/</t>
  </si>
  <si>
    <t>Army troops kill three Boko Haram terrorists, recover weapons in Borno</t>
  </si>
  <si>
    <t>https://punchng.com/army-troops-kill-three-boko-haram-terrorists-recover-weapons-in-borno/</t>
  </si>
  <si>
    <t>https://www.premiumtimesng.com/regional/nnorth-east/281477-troops-kill-three-boko-haram-members-in-battle-official.html</t>
  </si>
  <si>
    <t>https://guardian.ng/news/army-troops-kill-3-boko-haram-terrorists-recover-weapons-in-borno/</t>
  </si>
  <si>
    <t>Three Boko Haram terrorists killed in Borno</t>
  </si>
  <si>
    <t>Gulumba-Gana</t>
  </si>
  <si>
    <t>https://punchng.com/three-boko-haram-terrorists-killed-in-borno-army/</t>
  </si>
  <si>
    <t>https://www.premiumtimesng.com/regional/nnorth-east/281774-nigerian-army-kills-three-in-boko-haram-ambush-official.html</t>
  </si>
  <si>
    <t>Death toll hits 48 in Boko Haram troop attack</t>
  </si>
  <si>
    <t>Zari</t>
  </si>
  <si>
    <t>https://punchng.com/death-toll-hits-48-in-boko-haram-troop-attack/</t>
  </si>
  <si>
    <t>https://www.premiumtimesng.com/news/headlines/282179-31-soldiers-killed-19-wounded-as-boko-haram-raids-another-nigerian-army-base.html</t>
  </si>
  <si>
    <t>https://guardian.ng/news/boko-haram-military-base-attack-death-toll-hits-48/</t>
  </si>
  <si>
    <t>Army kill Boko Haram terrorists, recover arms in Borno</t>
  </si>
  <si>
    <t>https://punchng.com/army-kill-boko-haram-terrorists-recover-arms-in-borno/</t>
  </si>
  <si>
    <t>Boko Haram kill two, abduct 25 in bus attack</t>
  </si>
  <si>
    <t>http://saharareporters.com/2018/09/06/boko-haram-kidnaps-20-bus-passengers-borno</t>
  </si>
  <si>
    <t>https://punchng.com/bharam-hijacks-bus-abducts-20-passengers-in-borno/</t>
  </si>
  <si>
    <t>https://guardian.ng/news/boko-haram-kill-two-abduct-25-in-bus-attack/</t>
  </si>
  <si>
    <t>Soldiers kill 14 Boko Haram suspects, rescue 21 hostages</t>
  </si>
  <si>
    <t>Amdaga Madachi</t>
  </si>
  <si>
    <t>https://www.premiumtimesng.com/news/headlines/282811-soldiers-kill-14-boko-haram-suspects-rescue-21-hostages-official.html</t>
  </si>
  <si>
    <t>http://saharareporters.com/2018/09/07/troops-%E2%80%98rescue%E2%80%99-21-captives-after-%E2%80%98killing%E2%80%99-14-boko-haram-insurgents</t>
  </si>
  <si>
    <t>https://guardian.ng/news/army-kills-14-terrorists-rescue-21-hostages/</t>
  </si>
  <si>
    <t>Many feared dead after Islamist attack in northeast Nigeria</t>
  </si>
  <si>
    <t>https://af.reuters.com/article/nigeriaNews/idAFL5N1VU0GW?feedType=RSS&amp;feedName=nigeriaNews</t>
  </si>
  <si>
    <t>http://saharareporters.com/2018/09/08/breaking-civilians-soldiers-take-refuge-gubio-boko-haram-recaptures-gudumbali</t>
  </si>
  <si>
    <t>https://guardian.ng/news/boko-haram-captures-nigerian-town/</t>
  </si>
  <si>
    <t>Boko Haram attacks another military base in Borno</t>
  </si>
  <si>
    <t>https://punchng.com/bharam-attacks-another-military-base-in-borno/</t>
  </si>
  <si>
    <t>Troops kill 50 terrorists in Damasak battle</t>
  </si>
  <si>
    <t>https://punchng.com/scores-killed-in-fresh-bharam-attack-on-army-location/</t>
  </si>
  <si>
    <t>https://www.premiumtimesng.com/news/headlines/283365-just-in-nigerian-soldiers-repel-boko-haram-attack-in-fierce-battle.html</t>
  </si>
  <si>
    <t>https://www.vanguardngr.com/2018/09/troops-kill-50-terrorists-in-damasak-battle/</t>
  </si>
  <si>
    <t>Boko Haram Kills 10 In Borno</t>
  </si>
  <si>
    <t>Sheriwu-kwayari and Modu-Ajiri</t>
  </si>
  <si>
    <t>http://saharareporters.com/2018/09/15/boko-haram-kills-10-borno</t>
  </si>
  <si>
    <t>Five killed as Boko Haram terrorists ambush troops in Borno</t>
  </si>
  <si>
    <t>https://punchng.com/five-killed-as-bharam-terrorists-ambush-troops-in-borno/</t>
  </si>
  <si>
    <t>https://www.premiumtimesng.com/news/headlines/284004-nigerian-soldiers-repel-boko-haram-ambush-official.html</t>
  </si>
  <si>
    <t>https://guardian.ng/news/military-kills-several-insurgents-in-borno/</t>
  </si>
  <si>
    <t>Boko Haram kills abducted ICRC health worker</t>
  </si>
  <si>
    <t>Actual date and location of killing unknown</t>
  </si>
  <si>
    <t>https://punchng.com/boko-haram-kills-abducted-icrc-health-worker/</t>
  </si>
  <si>
    <t>http://saharareporters.com/2018/09/17/boko-haram-kills-one-three-health-workers-abducted-borno</t>
  </si>
  <si>
    <t>https://www.vanguardngr.com/2018/09/breaking-boko-haram-kills-kidnapped-midwife/</t>
  </si>
  <si>
    <t>Boko Haram insurgents kill nine, burn three villages in Borno</t>
  </si>
  <si>
    <t>https://www.premiumtimesng.com/news/headlines/284678-boko-haram-insurgents-kill-seven-burn-three-villages-in-borno.html</t>
  </si>
  <si>
    <t>https://www.vanguardngr.com/2018/09/boko-haram-kills-nine-burns-villagers-in-borno/</t>
  </si>
  <si>
    <t>https://punchng.com/boko-haram-attacks-three-villages-kills-six/</t>
  </si>
  <si>
    <t>Boko Haram in nine gun trucks attack community, repelled by soldiers</t>
  </si>
  <si>
    <t>Garshigar</t>
  </si>
  <si>
    <t>"heavy casualty" of BH</t>
  </si>
  <si>
    <t>https://www.premiumtimesng.com/news/headlines/286686-boko-haram-in-nine-gun-trucks-attack-community-repelled-by-soldiers-official.html</t>
  </si>
  <si>
    <t>https://guardian.ng/news/army-inflicts-heavy-casualties-on-boko-haram/</t>
  </si>
  <si>
    <t>Boko Haram attacks civilian convoy in Dikwa</t>
  </si>
  <si>
    <t>Kaltaram</t>
  </si>
  <si>
    <t>https://www.dailymail.co.uk/wires/afp/article-6213879/Nigerian-troops-fight-Boko-Haram-attack.html</t>
  </si>
  <si>
    <t>Boko Haram kills commander over plan to free 300 victims</t>
  </si>
  <si>
    <t>Location unknown; Lake Chad region</t>
  </si>
  <si>
    <t>https://punchng.com/bharam-kills-commander-over-plan-to-free-300-victims/</t>
  </si>
  <si>
    <t>https://www.premiumtimesng.com/regional/nnorth-east/287423-boko-haram-kills-own-commander-who-planned-to-surrender-report.html</t>
  </si>
  <si>
    <t>https://guardian.ng/news/boko-haram-commander-killed-over-planned-surrender/</t>
  </si>
  <si>
    <t>Troops 'Kill 76' Boko Haram Insurgents But 'Lose 18' Soldiers In Borno</t>
  </si>
  <si>
    <t>Metele</t>
  </si>
  <si>
    <t>https://www.premiumtimesng.com/news/headlines/290009-18-soldiers-killed-scores-missing-in-latest-boko-haram-invasion-of-nigerian-military-base.html</t>
  </si>
  <si>
    <t>http://saharareporters.com/2018/10/10/troops-kill-76-boko-haram-insurgents-lose-seven-soldiers-borno</t>
  </si>
  <si>
    <t>https://www.vanguardngr.com/2018/10/7-soldiers-76-boko-haram-terrorist-die-in-borno-battle/</t>
  </si>
  <si>
    <t>Boko Haram attack leaves 8 Chadian soldiers dead; 48 militants killed</t>
  </si>
  <si>
    <t>Kaiga Kindji</t>
  </si>
  <si>
    <t>https://www.vanguardngr.com/2018/10/boko-haram-attack-leaves-15-soldiers-dead/</t>
  </si>
  <si>
    <t>https://punchng.com/breaking-48-jihadists-killed-in-clashes-with-boko-haram-army/</t>
  </si>
  <si>
    <t>https://thedefensepost.com/2018/10/10/chad-8-soldiers-killed-boko-haram-clashes-kaiga-kindji/</t>
  </si>
  <si>
    <t>Boko Haram sect members â€œneutralisedâ€, wound 6 soldiers in repell attack</t>
  </si>
  <si>
    <t>Arege</t>
  </si>
  <si>
    <t>https://guardian.ng/news/boko-haram-sect-members-neutralised-wound-6-soldiers-in-repell-attack/</t>
  </si>
  <si>
    <t>https://www.thenigerianvoice.com/news/271553/army-repels-boko-haram-attack-in-borno.html</t>
  </si>
  <si>
    <t>https://punchng.com/topics/news/</t>
  </si>
  <si>
    <t>Boko Haram Executes Aid Worker Hauwa Liman</t>
  </si>
  <si>
    <t>No location</t>
  </si>
  <si>
    <t>http://saharareporters.com/2018/10/15/breaking-boko-haram-executes-aid-worker-hauwa-liman</t>
  </si>
  <si>
    <t>https://www.premiumtimesng.com/news/headlines/290595-boko-haram-amnesty-international-saraki-condemn-killing-of-red-cross-worker.html</t>
  </si>
  <si>
    <t>https://guardian.ng/news/boko-haram-kills-another-aid-worker/</t>
  </si>
  <si>
    <t>Boko Haram kills 12 farmers in Borno</t>
  </si>
  <si>
    <t>Kalle</t>
  </si>
  <si>
    <t>https://punchng.com/boko-haram-kills-12-farmers-in-borno/</t>
  </si>
  <si>
    <t>https://guardian.ng/news/boko-haram-kill-12-farmers-in-nigeria/</t>
  </si>
  <si>
    <t>https://www.premiumtimesng.com/news/headlines/291646-12-farmers-killed-1300-displaced-in-boko-haram-attacks-nema.html</t>
  </si>
  <si>
    <t>Boko Haram sacks three communities in Borno</t>
  </si>
  <si>
    <t>Mairari and Femari</t>
  </si>
  <si>
    <t>https://guardian.ng/news/boko-haram-sacks-two-communities-in-borno/</t>
  </si>
  <si>
    <t>https://www.vanguardngr.com/2018/10/boko-haram-kills-2-burns-villages-after-looting-food-supplies/</t>
  </si>
  <si>
    <t>http://saharareporters.com/2018/10/21/shops-houses-set-ablaze-boko-haram-invade-borno-communities</t>
  </si>
  <si>
    <t>Boko Haram jihadists kill two in Borno town</t>
  </si>
  <si>
    <t>Mifah</t>
  </si>
  <si>
    <t>https://guardian.ng/news/boko-haram-jihadists-kill-two-in-borno-town/</t>
  </si>
  <si>
    <t>https://www.vanguardngr.com/2018/10/shekaus-boko-haram-jihadists-kill-two-near-chibok-town/</t>
  </si>
  <si>
    <t>https://punchng.com/boko-haram-kills-two-in-attack-near-chibok/</t>
  </si>
  <si>
    <t>Scores killed as Boko Haram attacks military base in Borno</t>
  </si>
  <si>
    <t>http://saharareporters.com/2018/10/28/breaking-soldier-killed-four-wounded-boko-haram-13-gun-trucks-attack-borno-military-base</t>
  </si>
  <si>
    <t>https://www.premiumtimesng.com/news/headlines/292910-one-soldier-killed-four-wounded-as-nigerian-troops-repel-another-boko-haram-attack.html</t>
  </si>
  <si>
    <t>https://punchng.com/scores-killed-as-bharam-attacks-military-base-in-borno/</t>
  </si>
  <si>
    <t>15 confirmed killed as Boko Haram attacks Borno IDP camp</t>
  </si>
  <si>
    <t>Gwazari-Kofa, Dalori, Bulabulin</t>
  </si>
  <si>
    <t>"some" women kidnapped</t>
  </si>
  <si>
    <t>https://www.thisdaylive.com/index.php/2018/11/02/again-boko-haram-kills-15-in-borno-idp-camp-communities/</t>
  </si>
  <si>
    <t>https://af.reuters.com/article/nigeriaNews/idAFL8N1XC2MN?feedType=RSS&amp;feedName=nigeriaNews</t>
  </si>
  <si>
    <t>https://www.premiumtimesng.com/news/headlines/293759-eight-killed-women-kidnapped-houses-burnt-in-boko-haram-attack-on-idp-camp-un.html</t>
  </si>
  <si>
    <t>Boko Haram 'Kills' Some Soldiers, 'Injures' An Officer In Raid On Borno Town</t>
  </si>
  <si>
    <t>Killed "some" soldiers</t>
  </si>
  <si>
    <t>http://saharareporters.com/2018/11/07/boko-haram-kills-some-soldiers-injures-officer-raid-borno-town</t>
  </si>
  <si>
    <t>https://www.premiumtimesng.com/news/headlines/294620-one-soldier-killed-16-missing-in-separate-boko-haram-attacks-on-nigerian-forces.html</t>
  </si>
  <si>
    <t>https://www.vanguardngr.com/2018/11/breaking-16-nigeria-troops-missing-after-boko-haram-attack/</t>
  </si>
  <si>
    <t>Civilian JTF Kill 8 Boko Haram Terrorists In Borno</t>
  </si>
  <si>
    <t>https://www.nationalmirroronline.net/civilian-jtf-kill-8-boko-haram-terrorists-in-borno-photos/</t>
  </si>
  <si>
    <t>Army Repels Boko Haram Attack in Yobe</t>
  </si>
  <si>
    <t>"some" militants killed</t>
  </si>
  <si>
    <t>https://www.thisdaylive.com/index.php/2018/11/09/army-repels-boko-haram-attack-in-yobe/</t>
  </si>
  <si>
    <t>https://punchng.com/bharam-terrorists-attack-yobe-community-army-location/</t>
  </si>
  <si>
    <t>One Soldier, Eight Civilians Killed As Boko Haram Rains Bullets On Convoy</t>
  </si>
  <si>
    <t>Musene and Logmani</t>
  </si>
  <si>
    <t>http://saharareporters.com/2018/11/09/breaking-one-soldier-eight-civilians-killed-boko-haram-rains-bullets-convoy</t>
  </si>
  <si>
    <t>Hundreds flee Maiduguri suburb as Boko Haram attacks</t>
  </si>
  <si>
    <t>Jimmi</t>
  </si>
  <si>
    <t>No casualties reported</t>
  </si>
  <si>
    <t>https://www.premiumtimesng.com/news/headlines/295028-breaking-hundreds-flee-maiduguri-suburb-as-boko-haram-attacks.html</t>
  </si>
  <si>
    <t>https://punchng.com/hundreds-flee-after-boko-haram-militant-raid-in-borno/</t>
  </si>
  <si>
    <t>https://www.vanguardngr.com/2018/11/hundreds-flee-as-boko-haram-opens-fire-sets-homes-ablaze-in-borno/</t>
  </si>
  <si>
    <t>Boko Haram steals 200 cows, 300 sheep, goats in Borno community</t>
  </si>
  <si>
    <t>Bale Shuwa</t>
  </si>
  <si>
    <t>https://www.premiumtimesng.com/regional/nnorth-east/295117-boko-haram-steals-200-cows-300-sheep-goats-in-borno-community-nema.html</t>
  </si>
  <si>
    <t>https://guardian.ng/news/boko-haram-steals-200-cows-300-sheep-and-goats-in-borno-nema/</t>
  </si>
  <si>
    <t>https://punchng.com/bharam-razes-65-houses-steals-cows-sheep-in-borno-attack/</t>
  </si>
  <si>
    <t>Dozens missing after Boko Haram kills 16 in Nigeria</t>
  </si>
  <si>
    <t>Kazaa, Daraa, Gremari</t>
  </si>
  <si>
    <t>https://guardian.ng/news/dozens-missing-after-boko-haram-kills-16-in-nigeria/</t>
  </si>
  <si>
    <t>https://punchng.com/dozens-missing-after-boko-haram-kills-16-report/</t>
  </si>
  <si>
    <t>Troops Arrest 19-Year-Old Female Suicide Bomber Trying To Hit Maiduguri</t>
  </si>
  <si>
    <t>http://saharareporters.com/2018/11/13/breaking-troops-arrest-19-year-old-female-suicide-bomber-trying-hit-maiduguri</t>
  </si>
  <si>
    <t>One killed, village burnt as Boko Haram attacks Maiduguri suburb</t>
  </si>
  <si>
    <t>https://www.premiumtimesng.com/news/headlines/295843-one-killed-village-burnt-as-boko-haram-attacks-maiduguri-suburb.html</t>
  </si>
  <si>
    <t>https://punchng.com/bharam-buratai-deploys-special-forces-terrorists-burn-villages/</t>
  </si>
  <si>
    <t>Three Nigerian soldiers killed in Boko Haram attack on military base</t>
  </si>
  <si>
    <t>https://guardian.ng/news/is-backed-boko-haram-faction-claims-military-base-attack/</t>
  </si>
  <si>
    <t>https://punchng.com/breaking-three-nigerian-soldiers-killed-in-boko-haram-attack-on-military-base/</t>
  </si>
  <si>
    <t>https://www.vanguardngr.com/2018/11/three-nigerian-soldiers-killed-in-boko-haram-attack-on-military-base/</t>
  </si>
  <si>
    <t>Boko Haram Abducts 10 Women in Borno, kills man</t>
  </si>
  <si>
    <t>Korori</t>
  </si>
  <si>
    <t>https://www.thisdaylive.com/index.php/2018/11/16/boko-haram-abducts-10-women-in-borno/</t>
  </si>
  <si>
    <t>https://www.premiumtimesng.com/news/headlines/296080-tension-in-borno-as-boko-haram-abducts-nine-women-kills-man.html</t>
  </si>
  <si>
    <t>https://punchng.com/boko-haram-kills-one-abducts-nine-women-in-borno/</t>
  </si>
  <si>
    <t>Troops foil another Boko Haram attack in Borno</t>
  </si>
  <si>
    <t>Kekeno</t>
  </si>
  <si>
    <t>https://www.vanguardngr.com/2018/11/troops-foil-another-boko-haram-attack-in-borno/</t>
  </si>
  <si>
    <t>Boko Haram kidnaps 50 loggers in Nigeria</t>
  </si>
  <si>
    <t>Bulakesa</t>
  </si>
  <si>
    <t>https://guardian.ng/news/boko-haram-kidnaps-50-loggers-in-nigeria/</t>
  </si>
  <si>
    <t>https://www.vanguardngr.com/2018/11/over-50-loggers-abducted-in-borno/</t>
  </si>
  <si>
    <t>https://punchng.com/boko-haram-kidnaps-50-loggers-in-borno/</t>
  </si>
  <si>
    <t>Militants kill 118 Nigerian soldiers in attack on army base</t>
  </si>
  <si>
    <t>Sunday - Tuesday</t>
  </si>
  <si>
    <t>https://af.reuters.com/article/nigeriaNews/idAFL8N1XX4QI?feedType=RSS&amp;feedName=nigeriaNews</t>
  </si>
  <si>
    <t>https://guardian.ng/news/is-claims-118-killed-in-west-africa-province-after-nigeria-army-bases-attacked/</t>
  </si>
  <si>
    <t>https://www.premiumtimesng.com/news/headlines/297343-metele-boko-haram-attack-soldiers-death-toll-rises-to-118-over-150-missing.html</t>
  </si>
  <si>
    <t>Nine farmers killed, 12 abducted in Boko Haram attack in Borno</t>
  </si>
  <si>
    <t>https://guardian.ng/news/nine-farmers-killed-in-boko-haram-attack-in-borno/</t>
  </si>
  <si>
    <t>https://punchng.com/boko-haram-kills-nine-farmers-abducts-12-in-latest-attack/</t>
  </si>
  <si>
    <t>https://www.thisdaylive.com/index.php/2018/11/21/boko-haram-kills-53-in-fresh-attacks-on-borno/</t>
  </si>
  <si>
    <t>Boko Haram Kills Farmer in Borno</t>
  </si>
  <si>
    <t>https://www.thisdaylive.com/index.php/2018/11/21/boko-haram-kills-farmer-in-borno/</t>
  </si>
  <si>
    <t>Eight dead as Boko Haram storm French drilling camp in Niger</t>
  </si>
  <si>
    <t>https://guardian.ng/news/eight-dead-as-boko-haram-storm-french-drilling-camp-in-niger/</t>
  </si>
  <si>
    <t>https://af.reuters.com/article/nigeriaNews/idAFL8N1XX1YX?feedType=RSS&amp;feedName=nigeriaNews</t>
  </si>
  <si>
    <t>https://www.thisdaylive.com/index.php/2018/11/22/armed-men-kill-seven-persons-in-drilling-firm-in-niger/</t>
  </si>
  <si>
    <t>Boko Haram kidnaps 15 girls</t>
  </si>
  <si>
    <t>https://www.vanguardngr.com/2018/11/boko-haram-kidnaps-15-girls/</t>
  </si>
  <si>
    <t>https://af.reuters.com/article/nigeriaNews/idAFL8N1XZ06L?feedType=RSS&amp;feedName=nigeriaNews</t>
  </si>
  <si>
    <t>https://punchng.com/just-in-armed-men-kidnap-15-girls-in-southeastern-niger-says-mayor/</t>
  </si>
  <si>
    <t>Nigerian Army neutralises girl with explosives in Adamawa</t>
  </si>
  <si>
    <t>https://guardian.ng/news/nigerian-army-neutralises-girl-with-explosives-in-adamawa/</t>
  </si>
  <si>
    <t>http://saharareporters.com/2018/11/26/female-suicide-bomber-killed-detonating-ied-adamawa</t>
  </si>
  <si>
    <t>https://www.vanguardngr.com/2018/11/troops-foil-suicide-bomb-attack-gun-down-armed-militiaman-in-benue/</t>
  </si>
  <si>
    <t>Boko Haram Kills Four Farmers in Fresh Attack</t>
  </si>
  <si>
    <t>https://www.thisdaylive.com/index.php/2018/11/27/boko-haram-kills-four-farmers-in-fresh-attack/</t>
  </si>
  <si>
    <t>http://saharareporters.com/2018/11/28/boko-haram-notifies-military-fresh-attack</t>
  </si>
  <si>
    <t>https://www.vanguardngr.com/2018/11/boko-haram-kills-four-farmers-in-ne-nigeria-witnesses/</t>
  </si>
  <si>
    <t>Boko Haram kills three soldiers, overrun Nigerian army base</t>
  </si>
  <si>
    <t>Cross-Kauwa</t>
  </si>
  <si>
    <t>https://guardian.ng/news/nigeria/boko-haram-kills-three-soldiers-overrun-nigerian-army-base/</t>
  </si>
  <si>
    <t>https://www.premiumtimesng.com/news/headlines/297941-nigerian-soldiers-repel-boko-haram-attack-on-borno-community-official.html</t>
  </si>
  <si>
    <t>https://www.vanguardngr.com/2018/11/boko-haram-kills-three-soldiers-overrun-nigerian-army-base/</t>
  </si>
  <si>
    <t>Female suicide bomber injures 29 in Cameroon, troops kill second bomber before she could detonate</t>
  </si>
  <si>
    <t>https://www.vanguardngr.com/2018/11/female-suicide-bomber-injures-29-in-cameroon/</t>
  </si>
  <si>
    <t>Nigerian soldiers repel another Boko Haram attack on army base</t>
  </si>
  <si>
    <t>killed "many" BHT</t>
  </si>
  <si>
    <t>https://www.premiumtimesng.com/news/headlines/298254-nigerian-soldiers-repel-another-boko-haram-attack-on-army-base-official.html</t>
  </si>
  <si>
    <t>https://www.vanguardngr.com/2018/11/troops-repel-boko-haram-kill-4-terrorists-in-borno/</t>
  </si>
  <si>
    <t>Boko Haram claims deaths of eight Nigerian soldiers</t>
  </si>
  <si>
    <t>https://guardian.ng/news/troops-dislodge-boko-haram-from-hideout/</t>
  </si>
  <si>
    <t>https://guardian.ng/news/boko-haram-claims-deaths-of-eight-nigerian-soldiers/</t>
  </si>
  <si>
    <t>https://punchng.com/troops-dislodge-boko-haram-insurgents-in-borno/</t>
  </si>
  <si>
    <t>One dead, seven injured as Boko Haram attacks military base again</t>
  </si>
  <si>
    <t>https://www.vanguardngr.com/2018/11/one-dead-as-boko-haram-attacks-nigeria-army-base/</t>
  </si>
  <si>
    <t>https://punchng.com/one-dead-seven-injured-as-bharam-attacks-military-base-again/</t>
  </si>
  <si>
    <t>Two suicide bombers die in Borno, leaves five injured</t>
  </si>
  <si>
    <t>https://guardian.ng/news/two-suicide-bombers-die-in-borno/</t>
  </si>
  <si>
    <t>https://www.thisdaylive.com/index.php/2018/12/03/eight-soldiers-two-suicide-bombers-killed-in-boko-haram-attacks/</t>
  </si>
  <si>
    <t>https://www.vanguardngr.com/2018/12/2-suicide-bombers-killed-5-cjtf-members-injured-in-foiled-suicide-attempt/</t>
  </si>
  <si>
    <t>8 soldiers dead, 10 terrorists killed in Yobe</t>
  </si>
  <si>
    <t>https://guardian.ng/news/death-toll-rises-in-boko-haram-base-attack/</t>
  </si>
  <si>
    <t>https://www.vanguardngr.com/2018/12/again-boko-haram-attacks-military-base-residents-of-buni-gari-in-yobe/</t>
  </si>
  <si>
    <t>https://punchng.com/eight-soldiers-10-bharam-terrorists-killed-in-yobe-borno-attacks/</t>
  </si>
  <si>
    <t>Boko Haram terrorists reportedly lay siege to Borno community</t>
  </si>
  <si>
    <t>"deaths on both sides"</t>
  </si>
  <si>
    <t>http://dailypost.ng/2018/12/02/boko-haram-terrorists-reportedly-lay-siege-borno-yobe-communities/</t>
  </si>
  <si>
    <t>Nigerian soldiers kill one Boko Haram fighter, arrest two others in battle</t>
  </si>
  <si>
    <t>Yachida, Korongelen, Bombula and Forfor</t>
  </si>
  <si>
    <t>https://www.premiumtimesng.com/news/top-news/299566-nigerian-soldiers-kill-one-boko-haram-fighter-arrest-two-others-in-battle-official.html</t>
  </si>
  <si>
    <t>https://www.vanguardngr.com/2018/12/troops-kill-1-boko-haram-insurgent-arrest-2-in-borno/</t>
  </si>
  <si>
    <t>Boko Haram kills soldier, injures two others in fresh attacks</t>
  </si>
  <si>
    <t>https://punchng.com/boko-haram-kills-soldier-injures-two-others-in-fresh-attacks/</t>
  </si>
  <si>
    <t>Five Dead As Boko Haram Attacks Rann</t>
  </si>
  <si>
    <t>http://saharareporters.com/2018/12/07/many-feared-dead-boko-haram-attacks-rann</t>
  </si>
  <si>
    <t>https://www.vanguardngr.com/2018/12/army-repel-fresh-boko-haram-attacks-on-military-bases/</t>
  </si>
  <si>
    <t>http://saharareporters.com/2018/12/08/seven-killed-dozens-injured-boko-haram-launches-four-attacks-48-hours</t>
  </si>
  <si>
    <t>Army repel fresh Boko Haram attacks on military bases</t>
  </si>
  <si>
    <t>https://www.thisdaylive.com/index.php/2018/12/08/boko-haram-attacks-three-borno-settlements-in-24-hours-destroys-unicef-clinic-in-rann/</t>
  </si>
  <si>
    <t>Boko Haram kills two soldiers, three civilians in Jakana</t>
  </si>
  <si>
    <t>https://www.vanguardngr.com/2018/12/civilians-killed-as-nigerian-troops-fight-boko-haram-at-flashpoint-village/</t>
  </si>
  <si>
    <t>Boko Haram kills two soldiers in Nigeria attack</t>
  </si>
  <si>
    <t>https://guardian.ng/news/boko-haram-kills-two-soldiers-in-nigeria-attack/</t>
  </si>
  <si>
    <t>https://www.thisdaylive.com/index.php/2018/12/10/shekaus-boko-haram-kills-two-soldiers-in-another-borno-attack/</t>
  </si>
  <si>
    <t>https://punchng.com/boko-haram-kills-two-soldiers-in-saturday-attack/</t>
  </si>
  <si>
    <t>Police foil suicide bomb attack in Maiduguri</t>
  </si>
  <si>
    <t>https://guardian.ng/news/world/police-foil-suicide-bomb-attack-in-maiduguri-2/</t>
  </si>
  <si>
    <t>https://www.vanguardngr.com/2018/12/police-foils-suicide-bomb-attack-in-maiduguri/</t>
  </si>
  <si>
    <t>30 Nigerian soldiers killed in fighting with Islamists</t>
  </si>
  <si>
    <t>https://af.reuters.com/article/topNews/idAFKBN1OF0JF-OZATP?feedType=RSS&amp;feedName=nigeriaNews</t>
  </si>
  <si>
    <t>https://www.premiumtimesng.com/regional/nnorth-east/301400-many-killed-in-boko-haram-attack-on-soldiers-in-gudumbali.html</t>
  </si>
  <si>
    <t>https://www.thisdaylive.com/index.php/2018/12/17/12-soldiers-killed-dozens-missing-in-battle-with-insurgents/</t>
  </si>
  <si>
    <t>Boko Haram Kills Four Farmers In Borno â€” And Sets Their Corpses Ablaze</t>
  </si>
  <si>
    <t>Koshebe</t>
  </si>
  <si>
    <t>http://saharareporters.com/2018/12/17/boko-haram-kills-four-farmers-borno-%E2%80%94-and-sets-their-corpses-ablaze</t>
  </si>
  <si>
    <t>Boko Haram: Two soldiers allegedly killed in mine blast in Borno</t>
  </si>
  <si>
    <t>https://punchng.com/boko-haram-two-soldiers-allegedly-killed-in-mine-blast-in-borno/</t>
  </si>
  <si>
    <t>Soldier dies as troops kill four Boko Haram terrorists in Borno</t>
  </si>
  <si>
    <t>Maiborinti</t>
  </si>
  <si>
    <t>http://saharareporters.com/2018/12/16/borno-villagers-flee-boko-haram-strikes-again</t>
  </si>
  <si>
    <t>https://www.vanguardngr.com/2018/12/hundreds-flee-after-boko-haram-burns-nigerian-village/</t>
  </si>
  <si>
    <t>https://punchng.com/soldier-dies-as-troops-kill-four-boko-haram-terrorists-in-borno/</t>
  </si>
  <si>
    <t>One soldier killed, one wounded, others missing in action in latest Boko Haram attack</t>
  </si>
  <si>
    <t>https://www.vanguardngr.com/2018/12/one-soldier-killed-one-wounded-others-missing-in-action-in-latest-boko-haram-attack/</t>
  </si>
  <si>
    <t>Troops arrest 2 female suicide bombers in Borno</t>
  </si>
  <si>
    <t>https://guardian.ng/news/troops-arrest-2-female-suicide-bombers-in-borno/</t>
  </si>
  <si>
    <t>https://www.vanguardngr.com/2018/12/troops-arrest-2-female-suicide-bombers-in-borno/</t>
  </si>
  <si>
    <t>Soldiers feared killed in another Boko Haram attack</t>
  </si>
  <si>
    <t>"some" soldiers killed</t>
  </si>
  <si>
    <t>https://sunnewsonline.com/soldiers-feared-killed-in-another-boko-haram-attack/</t>
  </si>
  <si>
    <t>Terrorists Kill One, Burn Many Houses in Borno</t>
  </si>
  <si>
    <t>Thlaikhalama</t>
  </si>
  <si>
    <t>https://www.thisdaylive.com/index.php/2018/12/25/terrorists-kill-one-burn-many-houses-in-borno/</t>
  </si>
  <si>
    <t>https://www.vanguardngr.com/2018/12/breaking-chibok-village-under-boko-haram-attack-17-killed-in-zamfara/</t>
  </si>
  <si>
    <t>https://www.sunnewsonline.com/just-in-boko-haram-raids-borno-community/</t>
  </si>
  <si>
    <t>Shekauâ€™s Boko Haram kills two people near Chibok</t>
  </si>
  <si>
    <t>Sulima Kalama</t>
  </si>
  <si>
    <t>https://www.vanguardngr.com/2018/12/shekaus-boko-haram-kills-two-people-near-chibok/</t>
  </si>
  <si>
    <t>https://punchng.com/boko-haram-kills-two-people-near-chibok/</t>
  </si>
  <si>
    <t>13 Nigerian soldiers, two police personnel killed in Boko Haram ambush</t>
  </si>
  <si>
    <t>Kukareta</t>
  </si>
  <si>
    <t>Nigerian troops killed "many" BH</t>
  </si>
  <si>
    <t>https://www.premiumtimesng.com/news/headlines/302823-13-nigerian-soldiers-two-police-personnel-killed-in-boko-haram-ambush.html</t>
  </si>
  <si>
    <t>https://punchng.com/13-soldiers-one-policeman-killed-as-troops-confront-boko-haram-in-yobe/</t>
  </si>
  <si>
    <t>https://guardian.ng/news/13-nigerian-troops-policeman-killed-in-boko-haram-attack/</t>
  </si>
  <si>
    <t>4 killed, several injured as Boko Haram attacks Chibok community</t>
  </si>
  <si>
    <t>Mbolakel</t>
  </si>
  <si>
    <t>http://saharareporters.com/2018/12/26/breaking-boko-haram-razes-village-near-chibok-christmas-day</t>
  </si>
  <si>
    <t>https://www.dailytrust.com.ng/breaking-insurgents-burn-down-houses-ransacked-village-near-chibok.html</t>
  </si>
  <si>
    <t>https://www.sunnewsonline.com/just-in-4-killed-several-injured-as-boko-haram-attacks-chibok-community/</t>
  </si>
  <si>
    <t>â€˜About 700 Soldiers Missing, More Than 2,000 Trappedâ€™ As Boko Haram Takes Over Baga</t>
  </si>
  <si>
    <t>1 naval personnel killed; 10 civilians</t>
  </si>
  <si>
    <t>http://saharareporters.com/2018/12/28/exclusive-%E2%80%98about-700-soldiers-missing-more-2000-trapped%E2%80%99-boko-haram-takes-over-baga</t>
  </si>
  <si>
    <t>https://af.reuters.com/article/nigeriaNews/idAFL8N1YX1V9?feedType=RSS&amp;feedName=nigeriaNews</t>
  </si>
  <si>
    <t>https://guardian.ng/news/army-says-1-naval-personnel-killed-as-troops-repel-terrorists-attack-in-borno/</t>
  </si>
  <si>
    <t>Residents flee as insurgents attack Buni Gari in Yobe</t>
  </si>
  <si>
    <t>https://www.vanguardngr.com/2019/01/buni-gari-boko-haram-attack-more-corpses-of-soldiers-recovered-in-bush-2/</t>
  </si>
  <si>
    <t>http://dailypost.ng/2018/12/30/boko-haram-residents-flee-insurgents-attack-buni-gari-yobe/</t>
  </si>
  <si>
    <t>Boko Haram kills more Nigerian soldiers in ambush</t>
  </si>
  <si>
    <t>https://www.vanguardngr.com/2019/01/boko-haram-kills-more-nigerian-soldiers-in-ambush/</t>
  </si>
  <si>
    <t>Boko Haram kill three in fresh Borno attack; several militants neutralised</t>
  </si>
  <si>
    <t xml:space="preserve">Auno, Sajeri and Dala Lawanti </t>
  </si>
  <si>
    <t>https://www.premiumtimesng.com/news/top-news/304773-boko-haram-kill-two-in-fresh-borno-attack.html</t>
  </si>
  <si>
    <t>http://saharareporters.com/2019/01/08/three-including-islamic-cleric-killed-borno-hundreds-flee-boko-haram-attack</t>
  </si>
  <si>
    <t>https://www.thisdaylive.com/index.php/2019/01/09/military-halts-boko-haram-advancement-to-maiduguri/</t>
  </si>
  <si>
    <t>Boko Haram Kills Two Soldiers as Troops Decimate 80 Terrorists</t>
  </si>
  <si>
    <t>https://www.thisdaylive.com/index.php/2019/01/11/boko-haram-kills-two-soldiers-as-troops-decimate-80-terrorists/</t>
  </si>
  <si>
    <t>https://www.vanguardngr.com/2019/01/soldier-killed-others-wounded-as-troops-battle-boko-haram-in-baga/</t>
  </si>
  <si>
    <t>https://www.thisdaylive.com/index.php/2019/01/12/military-recaptures-baga-buratai-hails-troops-for-routing-terrorists/</t>
  </si>
  <si>
    <t>Boko Haram: Soldiers defuse bomb planted on Borno road</t>
  </si>
  <si>
    <t>https://www.premiumtimesng.com/news/more-news/305536-boko-haram-soldiers-defuse-bomb-planted-on-borno-road.html</t>
  </si>
  <si>
    <t>Boko Haram attacks Magumeri in Borno</t>
  </si>
  <si>
    <t>https://www.premiumtimesng.com/regional/nnorth-east/305592-boko-haram-attacks-magumeri-in-borno.html</t>
  </si>
  <si>
    <t>https://www.premiumtimesng.com/news/headlines/305853-boko-haram-attack-damasak-rann-villages.html</t>
  </si>
  <si>
    <t>12 killed as Boko Haram attacks military base</t>
  </si>
  <si>
    <t>https://guardian.ng/news/seven-killed-as-boko-haram-attacks-military-base/</t>
  </si>
  <si>
    <t>http://saharareporters.com/2019/01/15/10-killed-un-hub-station-razed-boko-haram-attacks-rann-again</t>
  </si>
  <si>
    <t>https://allafrica.com/stories/201901160033.html</t>
  </si>
  <si>
    <t>3 soldiers killed as troops foil Boko Haram attack</t>
  </si>
  <si>
    <t>https://www.vanguardngr.com/2019/01/3-soldiers-terrorists-killed-as-troops-foil-boko-haram-attack/</t>
  </si>
  <si>
    <t>https://guardian.ng/news/army-foils-fresh-attack-on-borno-community/</t>
  </si>
  <si>
    <t>https://www.thisdaylive.com/index.php/2019/01/16/nigerian-military-clears-boko-haram-from-borno-town/</t>
  </si>
  <si>
    <t>Troops repel insurgentsâ€™ attack in Gajiram, Borno State</t>
  </si>
  <si>
    <t>Troops killed "several" BH</t>
  </si>
  <si>
    <t>https://punchng.com/troops-repel-insurgents-attack-in-gajiram-borno-state/</t>
  </si>
  <si>
    <t>https://www.vanguardngr.com/2019/01/troops-repel-insurgents-attack-in-gajiram-borno/</t>
  </si>
  <si>
    <t>https://www.thisdaylive.com/index.php/2019/01/17/military-repels-boko-haram-attacks-on-borno-community/</t>
  </si>
  <si>
    <t>Troops repel Boko Haram attack near Burataiâ€™s hometown</t>
  </si>
  <si>
    <t>https://punchng.com/troops-repel-boko-haram-attack-near-buratais-hometown/</t>
  </si>
  <si>
    <t>Boko Haram Kills Three Soldiers, Troops Neutralise Many Terrorists in Borno</t>
  </si>
  <si>
    <t>Troops killed "many" BH</t>
  </si>
  <si>
    <t>https://www.thisdaylive.com/index.php/2019/01/18/boko-haram-kills-three-soldiers-troops-neutralise-many-terrorists-in-borno/</t>
  </si>
  <si>
    <t>Thousands flee as militants kill more than 100 soldiers in northeast Nigeria</t>
  </si>
  <si>
    <t>No exact dates/locations given (12/26/2018 - 1/18/20190</t>
  </si>
  <si>
    <t>https://af.reuters.com/article/nigeriaNews/idAFL8N1ZI1Z6?feedType=RSS&amp;feedName=nigeriaNews</t>
  </si>
  <si>
    <t>Soldiers kill two Boko Haram members in battle</t>
  </si>
  <si>
    <t>Kajeri</t>
  </si>
  <si>
    <t>https://www.premiumtimesng.com/news/more-news/306718-soldiers-kill-two-boko-haram-members-in-battle.html</t>
  </si>
  <si>
    <t>https://guardian.ng/news/troops-kill-two-boko-haram-insurgents-rescue-two-aged-women-in-borno/</t>
  </si>
  <si>
    <t>https://www.vanguardngr.com/2019/01/troops-kill-2-boko-haram-insurgents-rescue-2-aged-women-in-borno/</t>
  </si>
  <si>
    <t>Troops kill eight insurgents in fresh Baga attack</t>
  </si>
  <si>
    <t>https://guardian.ng/news/troops-kill-eight-insurgents-in-fresh-baga-attack/</t>
  </si>
  <si>
    <t>https://www.vanguardngr.com/2019/01/boko-haram-ambushes-motorists-on-maiduguri-bama-road/</t>
  </si>
  <si>
    <t>https://punchng.com/we-killed-five-bharam-says-military/</t>
  </si>
  <si>
    <t>Nigerian soldiers repel Boko Haram attack in Yobe</t>
  </si>
  <si>
    <t>killed "scores" of BH</t>
  </si>
  <si>
    <t>https://www.premiumtimesng.com/regional/nnorth-east/307002-nigerian-soldiers-repel-boko-haram-attack-in-yobe.html</t>
  </si>
  <si>
    <t>https://guardian.ng/news/army-neutralises-boko-haram-insurgents-in-buni-yadi/</t>
  </si>
  <si>
    <t>https://www.thisdaylive.com/index.php/2019/01/21/nigerian-army-routs-boko-haram-insurgents-in-yobe-town/</t>
  </si>
  <si>
    <t>Boko Haram ambushes motorists on Maiduguri-Bama Road</t>
  </si>
  <si>
    <t>Shattimari</t>
  </si>
  <si>
    <t>Eight soldiers killed in fresh Boko Haram attack</t>
  </si>
  <si>
    <t>https://www.premiumtimesng.com/news/top-news/307812-eight-soldiers-killed-in-fresh-boko-haram-attack.html</t>
  </si>
  <si>
    <t>https://www.thisdaylive.com/index.php/2019/01/24/boko-haram-attacks-yobe-town/</t>
  </si>
  <si>
    <t>https://punchng.com/suspected-bharam-fighters-attacked-troops-in-yobe-army/</t>
  </si>
  <si>
    <t>Islamic State says it killed 30 Nigerian soldiers</t>
  </si>
  <si>
    <t>ISWA; refuted by army</t>
  </si>
  <si>
    <t>https://af.reuters.com/article/africaTech/idAFL5N1ZR0UB?feedType=RSS&amp;feedName=nigeriaNews</t>
  </si>
  <si>
    <t>https://thedefensepost.com/2019/01/27/nigeria-boko-haram-attacks-military-base-pulka-logomani/</t>
  </si>
  <si>
    <t>https://www.thisdaylive.com/index.php/2019/01/29/iswap-nigerian-army-disagree-over-killing-of-30-soldiers/</t>
  </si>
  <si>
    <t>Four killed, two abducted in Boko Haram attack in NE Nigeria</t>
  </si>
  <si>
    <t>https://www.vanguardngr.com/2019/01/four-killed-in-boko-haram-attack-in-ne-nigeria/</t>
  </si>
  <si>
    <t>https://punchng.com/boko-haram-attacks-borno-village-kills-four-farmers/</t>
  </si>
  <si>
    <t>60 killed in deadliest Boko Haram attack on Rann, Borno</t>
  </si>
  <si>
    <t>https://www.premiumtimesng.com/news/headlines/309366-60-killed-in-deadliest-boko-haram-attack-on-rann-borno.html</t>
  </si>
  <si>
    <t>https://af.reuters.com/article/nigeriaNews/idAFL5N1ZW5K7?feedType=RSS&amp;feedName=nigeriaNews</t>
  </si>
  <si>
    <t>https://punchng.com/boko-haram-kills-60-persons-in-rann-says-amnesty-intl/</t>
  </si>
  <si>
    <t>Boko Haram attack leaves four dead in Niger</t>
  </si>
  <si>
    <t>https://guardian.ng/news/boko-haram-attack-leaves-four-dead-in-niger/</t>
  </si>
  <si>
    <t>https://punchng.com/boko-haram-insurgents-kill-four-in-niger/</t>
  </si>
  <si>
    <t>Boko Haram kill 6 in southeast Niger</t>
  </si>
  <si>
    <t>https://guardian.ng/news/boko-haram-kill-6-in-southeast-niger/</t>
  </si>
  <si>
    <t>https://punchng.com/boko-haram-kill-six-in-southeast-niger/</t>
  </si>
  <si>
    <t>https://www.vanguardngr.com/2019/02/boko-haram-kill-6-in-southeast-niger/</t>
  </si>
  <si>
    <t>Boko Haram abducts several passengers on Damaturu-Biu road</t>
  </si>
  <si>
    <t>abducted "several"</t>
  </si>
  <si>
    <t>https://www.vanguardngr.com/2019/02/boko-haram-abducts-several-passengers-on-damaturu-biu-road/</t>
  </si>
  <si>
    <t>Soldiers kill four Boko Haram fighters in Borno border town</t>
  </si>
  <si>
    <t>Malamfatori</t>
  </si>
  <si>
    <t>https://www.premiumtimesng.com/regional/nnorth-east/309787-soldiers-kill-four-boko-haram-fighters-in-borno-border-town.html</t>
  </si>
  <si>
    <t>Nigerian troops repel Boko Haram attack</t>
  </si>
  <si>
    <t>Kanama</t>
  </si>
  <si>
    <t>Yunusari</t>
  </si>
  <si>
    <t>"heavy" BH casualties</t>
  </si>
  <si>
    <t>https://www.premiumtimesng.com/news/309984-nigerian-troops-repel-boko-haram-attack.html</t>
  </si>
  <si>
    <t>Yunusari, Yobe, Nigeria</t>
  </si>
  <si>
    <t>Boko Haram â€˜kill sixâ€™ in Adamawa</t>
  </si>
  <si>
    <t>Madagali, Gulak, Shuwa, Michika and Baza</t>
  </si>
  <si>
    <t>https://guardian.ng/news/boko-haram-kill-six-in-adamawa/</t>
  </si>
  <si>
    <t>https://punchng.com/boko-haram-kills-six-burns-houses-shops-in-separate-attacks/</t>
  </si>
  <si>
    <t>https://www.vanguardngr.com/2019/02/boko-haram-kill-six-in-northeast-nigeria/</t>
  </si>
  <si>
    <t>Boko Haram kills three troops in Nigeria base attack</t>
  </si>
  <si>
    <t>Ngwom</t>
  </si>
  <si>
    <t>https://guardian.ng/news/boko-haram-kills-three-troops-in-nigeria-base-attack/</t>
  </si>
  <si>
    <t>https://www.vanguardngr.com/2019/02/boko-haram-kills-three-troops-in-nigeria-base-attack/</t>
  </si>
  <si>
    <t>https://punchng.com/three-soldiers-allegedly-killed-as-boko-haram-attacks-army-base-in-borno/</t>
  </si>
  <si>
    <t>Army Repels Insurgentsâ€™ Attack on Adamawa Town</t>
  </si>
  <si>
    <t>https://www.thisdaylive.com/index.php/2019/02/12/army-repels-insurgents-attack-on-adamawa-town/</t>
  </si>
  <si>
    <t>https://www.vanguardngr.com/2019/02/troops-foil-insurgents-attack-in-adamawa/</t>
  </si>
  <si>
    <t>https://punchng.com/soldier-village-head-killed-in-boko-haram-two-hour-gun-battle-with-troops/</t>
  </si>
  <si>
    <t>Islamic State says attacked Nigerian governor's convoy</t>
  </si>
  <si>
    <t>Islamic state claimed to have killed 42</t>
  </si>
  <si>
    <t>https://www.premiumtimesng.com/news/headlines/312709-boko-haram-ambushes-borno-governors-convoy-kills-soldier-four-others.html</t>
  </si>
  <si>
    <t>http://saharareporters.com/2019/02/14/islamic-state-claims-attack-shettima%E2%80%99s-convoy</t>
  </si>
  <si>
    <t>https://guardian.ng/news/iswap-claims-attack-on-borno-governors-convoy/</t>
  </si>
  <si>
    <t xml:space="preserve">Troops kill 11 insurgents, recover ammunition in Adamawa </t>
  </si>
  <si>
    <t>https://www.premiumtimesng.com/news/top-news/312724-troops-kill-11-insurgents-recover-ammunition-in-adamawa-official.html</t>
  </si>
  <si>
    <t>https://punchng.com/troops-kill-11-boko-haram-insurgents-in-adamawa/</t>
  </si>
  <si>
    <t>https://www.vanguardngr.com/2019/02/troops-kill-11-insurgents-recover-ammunition-in-adamawa/</t>
  </si>
  <si>
    <t xml:space="preserve">
7 Nigerien soldiers killed in clashes with Boko Haram</t>
  </si>
  <si>
    <t>Chetima Wanou</t>
  </si>
  <si>
    <t>7 Nigerien soldiers killed; "several" BH deaths</t>
  </si>
  <si>
    <t>https://guardian.ng/news/7-nigerien-soldiers-killed-in-clashes-with-boko-haram/</t>
  </si>
  <si>
    <t>https://www.channelstv.com/2019/02/16/boko-haram-kills-seven-soldiers-in-niger-republic/</t>
  </si>
  <si>
    <t>https://punchng.com/seven-soldiers-killed-during-clash-with-boko-haram-in-niger/</t>
  </si>
  <si>
    <t>Boko Haram strikes Maiduguri, kills 11</t>
  </si>
  <si>
    <t>https://www.premiumtimesng.com/news/headlines/313328-breaking-boko-haram-strikes-maiduguri-kills-11.html</t>
  </si>
  <si>
    <t>https://www.thisdaylive.com/index.php/2019/02/16/11-killed-15-injured-in-boko-haram-attack-on-maiduguri/</t>
  </si>
  <si>
    <t>http://saharareporters.com/2019/02/16/breaking-nine-killed-15-injured-bomb-explosion-rocks-maiduguri</t>
  </si>
  <si>
    <t>Boko Haram Kills 3, Abducts 12 Others in Borno</t>
  </si>
  <si>
    <t>Firgi and Pulka</t>
  </si>
  <si>
    <t>https://allafrica.com/stories/201902170106.html</t>
  </si>
  <si>
    <t>Five Boko Haram fighters, four Nigerian soldiers, five civilians killed in battle</t>
  </si>
  <si>
    <t>https://www.premiumtimesng.com/regional/nwest/313429-five-boko-haram-fighters-four-nigerian-soldiers-killed-in-battle-official.html</t>
  </si>
  <si>
    <t>https://guardian.ng/news/boko-haram-kills-two-soldiers-in-borno/</t>
  </si>
  <si>
    <t>https://www.thisdaylive.com/index.php/2019/02/18/four-soldiers-five-terrorists-killed-in-boko-haram-attack-on-yobe-community/</t>
  </si>
  <si>
    <t>Soldiers, insurgents killed in gunfire in Borno</t>
  </si>
  <si>
    <t>https://www.dailytrust.com.ng/soldiers-insurgents-killed-in-gunfire-in-borno.html</t>
  </si>
  <si>
    <t>https://www.premiumtimesng.com/regional/nnorth-east/313398-elections-boko-haram-launches-separate-attacks-in-borno-yobe.html</t>
  </si>
  <si>
    <t>https://guardian.ng/news/nigerian-troops-killed-in-coordinated-iswap-attacks/</t>
  </si>
  <si>
    <t>7 soldiers and "many" BH killed</t>
  </si>
  <si>
    <t>Boko Haram kills two soldiers in Borno, soldiers kill two militants</t>
  </si>
  <si>
    <t>https://leadership.ng/2019/02/18/troops-kill-2-boko-haram-terrorists-in-borno/</t>
  </si>
  <si>
    <t>https://www.channelstv.com/2019/02/17/army-kills-two-boko-haram-terrorists-in-borno-2/</t>
  </si>
  <si>
    <t>Boko Haram Slaughters 18 Firewood And Charcoal Scavengers In Borno</t>
  </si>
  <si>
    <t>http://saharareporters.com/2019/02/19/breaking-boko-haram-slaughters-18-firewood-and-charcoal-scavengers-borno</t>
  </si>
  <si>
    <t>https://www.thisdaylive.com/index.php/2019/02/19/boko-haram-insurgents-kill-18-firewood-merchants-in-borno/</t>
  </si>
  <si>
    <t>https://www.dailytrust.com.ng/b-haram-kills-18-firewood-charcoal-vendors-in-borno.html</t>
  </si>
  <si>
    <t>Five Killed, Nine Abducted As Boko Haram Attacks Chad</t>
  </si>
  <si>
    <t>Bouboura</t>
  </si>
  <si>
    <t>https://www.channelstv.com/2019/02/21/five-killed-nine-abducted-as-boko-haram-attacks-chad/</t>
  </si>
  <si>
    <t>https://www.vanguardngr.com/2019/02/5-killed-several-seized-in-boko-haram-attacks-in-chad/</t>
  </si>
  <si>
    <t>https://punchng.com/five-killed-several-kidnapped-in-boko-haram-attacks-in-chad/</t>
  </si>
  <si>
    <t>Boko Haram Overpowers Soldiers, Kills Civilians In Borno Village On Eve Of Presidential Election</t>
  </si>
  <si>
    <t>Zabramari</t>
  </si>
  <si>
    <t>http://saharareporters.com/2019/02/22/breaking-boko-haram-overpowers-soldiers-kills-civilians-borno-village-eve-presidential</t>
  </si>
  <si>
    <t>https://www.premiumtimesng.com/regional/nnorth-east/314777-boko-haram-multiple-blasts-rock-maiduguri-deadly-attack-in-geidam-as-nigerian-elections-begin.html</t>
  </si>
  <si>
    <t>Four Killed In Suspected Terrorist Attack In Niger</t>
  </si>
  <si>
    <t>Garin-Amadou</t>
  </si>
  <si>
    <t>https://www.channelstv.com/2019/02/22/four-killed-in-suspected-terrorist-attack-in-niger/</t>
  </si>
  <si>
    <t>Boko Haram: Multiple blasts rock Maiduguri as Nigerian elections begin</t>
  </si>
  <si>
    <t>https://guardian.ng/news/boko-haram-iswap-claims-attack-on-nigeria-polling-day/</t>
  </si>
  <si>
    <t>http://www.championnews.com.ng/police-confirm-boko-haram-attack-maiduguri/</t>
  </si>
  <si>
    <t>Deadly Boko Haram attack in Geidam as Nigerian elections begin</t>
  </si>
  <si>
    <t>Maladari</t>
  </si>
  <si>
    <t>http://saharareporters.com/2019/02/23/breaking-boko-haram-prevents-yobe-governor-ibrahim-geidam-voting</t>
  </si>
  <si>
    <t>https://www.thisdaylive.com/index.php/2019/02/23/boko-haram-attacks-yobe-town-2/</t>
  </si>
  <si>
    <t>Many Insurgents, Three Soldiers, One Civilian Killed As Boko Haram, Military Clash Near Maiduguri</t>
  </si>
  <si>
    <t>Kardamari</t>
  </si>
  <si>
    <t>https://www.dailytrust.com.ng/several-insurgents-3-soldiers-killed-in-borno.html</t>
  </si>
  <si>
    <t>http://saharareporters.com/2019/03/01/many-insurgents-three-soldiers-one-civilian-killed-boko-haram-military-clash-near</t>
  </si>
  <si>
    <t>Islamic State says it killed 10 Nigerian soldiers</t>
  </si>
  <si>
    <t>Tdmari</t>
  </si>
  <si>
    <t>No LGA given</t>
  </si>
  <si>
    <t>https://af.reuters.com/article/nigeriaNews/idAFL5N20P0E7?feedType=RSS&amp;feedName=nigeriaNews</t>
  </si>
  <si>
    <t>Five Killed, 20 Injured As Vehicle Hits Landmine In Maiduguri</t>
  </si>
  <si>
    <t>Blamed on ISWAP</t>
  </si>
  <si>
    <t>https://www.channelstv.com/2019/03/07/five-killed-20-injured-as-vehicle-hits-landmine-in-maiduguri/</t>
  </si>
  <si>
    <t>https://www.vanguardngr.com/2019/03/landmine-kills-five-farmers-in-maiduguri/</t>
  </si>
  <si>
    <t>https://www.thisdaylive.com/index.php/2019/03/07/landmine-kills-five-farmers-in-borno/</t>
  </si>
  <si>
    <t>Seven Soldiers, Dozens Of Boko Haram Militants Killed In Niger Attack</t>
  </si>
  <si>
    <t>Gueskerou</t>
  </si>
  <si>
    <t>https://www.channelstv.com/2019/03/10/seven-soldiers-dozens-of-boko-haram-militants-killed-in-niger-attack/</t>
  </si>
  <si>
    <t>https://www.vanguardngr.com/2019/03/several-dead-in-niger-boko-haram-attack-sources/</t>
  </si>
  <si>
    <t>https://www.dnaindia.com/world/report-seven-soldiers-38-boko-haram-terrorists-killed-in-niger-attack-2728148</t>
  </si>
  <si>
    <t>Boko Haram attacks Mafa as residents vote</t>
  </si>
  <si>
    <t>https://www.premiumtimesng.com/regional/nnorth-east/318916-boko-haram-attacks-mafa-as-residents-vote.html</t>
  </si>
  <si>
    <t>Troops kill 23 militants in Abadam</t>
  </si>
  <si>
    <t>Mallam Fatori</t>
  </si>
  <si>
    <t>https://www.vanguardngr.com/2019/03/troops-kill-40-boko-haram-terrorists-destroy-6-gun-trucks-in-niger-shootout/</t>
  </si>
  <si>
    <t>https://guardian.ng/news/multinational-troops-kill-40-boko-haram-insurgents-recover-arms/</t>
  </si>
  <si>
    <t>https://www.thisdaylive.com/index.php/2019/03/11/in-air-land-attacks-mnjtf-kills-56-terrorists/</t>
  </si>
  <si>
    <t>Two suicide bombers die in botched attack in Madagali</t>
  </si>
  <si>
    <t>https://www.premiumtimesng.com/regional/nnorth-east/319100-breaking-two-killed-in-suicide-attack-near-adamawa-church.html</t>
  </si>
  <si>
    <t>https://guardian.ng/news/two-suicide-bombers-die-in-botched-attack-in-madagali/</t>
  </si>
  <si>
    <t>https://www.vanguardngr.com/2019/03/suicide-bombers-killed-in-botched-attack-in-madagali/</t>
  </si>
  <si>
    <t>Troops neutralize several Book Haram terrorists in Borno</t>
  </si>
  <si>
    <t>https://www.vanguardngr.com/2019/03/troops-neutralize-several-book-haram-terrorists-in-borno/</t>
  </si>
  <si>
    <t>https://www.premiumtimesng.com/regional/nnorth-east/319921-soldiers-repel-boko-haram-attack-on-military-base-official.html</t>
  </si>
  <si>
    <t>https://www.pulse.ng/news/local/troops-foil-boko-harams-attack-on-military-base-in-borno/mee51td</t>
  </si>
  <si>
    <t>Landmine kills eight in Borno</t>
  </si>
  <si>
    <t>Warabe</t>
  </si>
  <si>
    <t>https://punchng.com/landmine-kills-eight-in-borno/</t>
  </si>
  <si>
    <t>https://www.vanguardngr.com/2019/03/landmine-kills-eight-in-borno/</t>
  </si>
  <si>
    <t>https://www.dailytrust.com.ng/ied-carrying-vehicle-kills-8-in-borno.html</t>
  </si>
  <si>
    <t>Many feared killed in Boko Haram attack in Michika</t>
  </si>
  <si>
    <t>https://www.premiumtimesng.com/news/headlines/320937-many-feared-killed-in-boko-haram-attack-in-michika.html</t>
  </si>
  <si>
    <t>https://punchng.com/boko-haram-invades-adamawa-community/</t>
  </si>
  <si>
    <t>https://leadership.ng/2019/03/19/update-police-confirms-five-dead-in-michika-attack/</t>
  </si>
  <si>
    <t>Four farmers killed in Boko Haram attack in Nigeria</t>
  </si>
  <si>
    <t>Askira/U</t>
  </si>
  <si>
    <t>https://guardian.ng/news/four-farmers-killed-in-boko-haram-attack-in-nigeria/</t>
  </si>
  <si>
    <t>https://www.thisdaylive.com/index.php/2019/03/20/fleeing-boko-haram-members-kill-three-in-borno-community/</t>
  </si>
  <si>
    <t>https://punchng.com/boko-haram-kills-four-farmers-in-borno/</t>
  </si>
  <si>
    <t>Askira/U, Borno, Nigeria</t>
  </si>
  <si>
    <t>Boko Haram kill 8 in Niger</t>
  </si>
  <si>
    <t>https://www.channelstv.com/2019/03/22/breaking-23-chadian-soldiers-killed-in-boko-haram-attack/</t>
  </si>
  <si>
    <t>23 Chadian Soldiers Killed In Boko Haram Attack</t>
  </si>
  <si>
    <t>Dangdala</t>
  </si>
  <si>
    <t>https://www.vanguardngr.com/2019/03/twenty-three-soldiers-in-chad-killed-in-boko-haram-raid/</t>
  </si>
  <si>
    <t>https://www.reuters.com/article/us-chad-security/boko-haram-militants-kill-23-chad-soldiers-security-sources-idUSKCN1R3131</t>
  </si>
  <si>
    <t>Boko Haram kill 7 Niger villagers, abduct 2 near Nigeria border</t>
  </si>
  <si>
    <t>https://www.evernote.com/l/AYIzWcZwLSlBeamATmqLh_LLnqGtMfcTijE</t>
  </si>
  <si>
    <t>https://www.evernote.com/l/AYK0un2SiW1Mr5tLXVxPnXeYG6-ASWPiNFw</t>
  </si>
  <si>
    <t>https://www.evernote.com/l/AYLWyonMe39CD6Kvtmc0bQNHdauiYv2YHTE</t>
  </si>
  <si>
    <t>Boko Haram Attempts To Invade Village Bordering Adamawa And Borno</t>
  </si>
  <si>
    <t>Kopa</t>
  </si>
  <si>
    <t>https://www.evernote.com/l/AYJfkITPuARD25sOFPoubKZtAK9tfsRCMf4</t>
  </si>
  <si>
    <t>https://www.evernote.com/l/AYLBKl1OzwNEsLgYOiwNs7LcvZm7zNdt7v8</t>
  </si>
  <si>
    <t>13 Soldiers Killed, Dozen Others Injured After Stepping On Boko Haram Landmine</t>
  </si>
  <si>
    <t>https://www.evernote.com/l/AYK5dI0AtFpF0KEcFGV1UX6N1pPaq0fVQRY</t>
  </si>
  <si>
    <t>12 Killed As Boko Haram Attacks Eastern Niger</t>
  </si>
  <si>
    <t>Nâ€™Guigmi</t>
  </si>
  <si>
    <t>https://www.evernote.com/l/AYINseIhXIZIMZ1xdKSaGjRleFpgq3b6L8s</t>
  </si>
  <si>
    <t>https://www.evernote.com/l/AYK5tm8YAedK9YF-HM7wmdBBCHfiQCBWaV0</t>
  </si>
  <si>
    <t>https://www.evernote.com/l/AYKSG_AthzpNpIIA6Z2Rgl3e4wTjA-8el7U</t>
  </si>
  <si>
    <t>Two dead as ISIS-backed Boko Haram faction raids army base in Miringa village</t>
  </si>
  <si>
    <t>https://www.evernote.com/l/AYLx-fybyOhDI7IsQfNcJSK21vMMIYl7eTo</t>
  </si>
  <si>
    <t>https://www.evernote.com/l/AYLsK2SNgj5LyYMIQfOc3Vvm8RJovVYMia0</t>
  </si>
  <si>
    <t>https://www.evernote.com/l/AYL0jKOiyW5GdaaPRi7fxvsf2Sg9SEueLic</t>
  </si>
  <si>
    <t>Boko Haram burning houses in Chibok</t>
  </si>
  <si>
    <t>Gatamwarwa</t>
  </si>
  <si>
    <t>https://www.evernote.com/l/AYK6iSZOIpRBUbl5u_BbxwvgbzbI9pJwrSI</t>
  </si>
  <si>
    <t>https://www.evernote.com/l/AYI6FQTNfAhPXKG8y4jTr_xi0rir6fsLifw</t>
  </si>
  <si>
    <t>https://www.evernote.com/shard/s386/u/0/sh/6325c75b-1b14-46f1-807b-abf75a7ce4a9/6eeed6c779f7726e8ba9eaf3c90b166e</t>
  </si>
  <si>
    <t>Boko Haram terrorists loot bank in Adamawa, scores killed</t>
  </si>
  <si>
    <t>"scores" killed</t>
  </si>
  <si>
    <t>https://www.evernote.com/l/AYLpSegfs25Irq2olzF138mVZpsZ-BghQmI</t>
  </si>
  <si>
    <t>https://www.evernote.com/l/AYKha7mi1ZRKdokmIlG6meOiWUmC3qA4Cbg</t>
  </si>
  <si>
    <t>https://www.evernote.com/l/AYIDhB-BKrlHc4YooPvq_0Drx_AD2n5cd1E</t>
  </si>
  <si>
    <t>Boko Haram sets Chibok village on fire</t>
  </si>
  <si>
    <t>Kaumutiyah</t>
  </si>
  <si>
    <t>https://www.evernote.com/l/AYJ_Xk4wyzRFwaBDYUpjHZ_rgJ9X4IBs_S0</t>
  </si>
  <si>
    <t>https://www.evernote.com/l/AYIzSo4lenZApJDtpUHsA8VNuh8PRh9zT88</t>
  </si>
  <si>
    <t>https://www.evernote.com/l/AYL-y8serJhCqY_gnkiMPyFbYjiyiwUG2vI</t>
  </si>
  <si>
    <t>Islamic State says it killed 13 Nigerian soldiers</t>
  </si>
  <si>
    <t>Friday, Sunday, Monday (LGA est)</t>
  </si>
  <si>
    <t>https://www.evernote.com/shard/s386/sh/708a7b3f-d6ca-439b-acaa-2fa74a1a7af1/c0ea464f6314ca851357fde394f9174b</t>
  </si>
  <si>
    <t>https://www.evernote.com/shard/s386/sh/afdf82b8-b312-42a4-98f3-a33ea2f25336/c4b4e582813ad3ff9ecf2b60e31dcebd</t>
  </si>
  <si>
    <t>https://www.evernote.com/l/AYJLETp0BcZJwZoA7hiN6XwUsE85o6wRlew</t>
  </si>
  <si>
    <t>Islamic State says it killed 5 MNJTF soldiers</t>
  </si>
  <si>
    <t>Lake Chad region (LGA est)</t>
  </si>
  <si>
    <t>11 killed, 43 injured in Maiduguri twin bomb blast</t>
  </si>
  <si>
    <t>https://www.evernote.com/l/AYIjKTCdmEpLYqE3bN68L9QA3SoSfwLKkDM</t>
  </si>
  <si>
    <t>https://www.evernote.com/l/AYLo6XTcsXVFZZlkKe6WsYMdsIKl9PrrbCE</t>
  </si>
  <si>
    <t>https://www.evernote.com/l/AYLj2cBcA7RGJq9fwuV_gx9D7veOcnNHvhc</t>
  </si>
  <si>
    <t>Soldiers repel Boko Haramâ€™s attack in Damaturu</t>
  </si>
  <si>
    <t>Maisandari/ Madari</t>
  </si>
  <si>
    <t>killed "many" bh</t>
  </si>
  <si>
    <t>https://www.evernote.com/l/AYIGZl8dUHlH_6dNWr8WPoB0fvwhJVuHWYw</t>
  </si>
  <si>
    <t>https://www.evernote.com/l/AYIImSP8LrZL2Ln7QB7SyhBo7DTLBV9tZjE</t>
  </si>
  <si>
    <t>https://www.evernote.com/l/AYJnOGumRndNu78eoZoaH_sqIa2btd0erU4</t>
  </si>
  <si>
    <t>Boko Haram Kill Policeman, Take Several Hostages In Niger</t>
  </si>
  <si>
    <t>"several" hostages; 2 BH and 2 security forces also killed</t>
  </si>
  <si>
    <t>https://www.evernote.com/l/AYKjgp-_hX5PQqio01d0k3uW2Mdz_4EtzWk</t>
  </si>
  <si>
    <t>https://www.evernote.com/l/AYKJdfnTn5lNV7xjZcV6uxWO5jLH6chjG4c</t>
  </si>
  <si>
    <t>https://www.evernote.com/l/AYJTITNyOGtDeoWPuVpXI1KT9aiV2Ws9spE</t>
  </si>
  <si>
    <t>Two killed in suspected Boko Haram suicide attack in Borno</t>
  </si>
  <si>
    <t>killed vigilante and soldier</t>
  </si>
  <si>
    <t>https://www.evernote.com/l/AYJY7AtrcWpHLYBitHfuYO-YITWgBdJsIWY</t>
  </si>
  <si>
    <t>https://www.evernote.com/l/AYLn-GWBM2dFlJPvnb0y6dftvSk3x-V1DPw</t>
  </si>
  <si>
    <t>Nigeria, Cameroon troops eliminate 27 terrorists</t>
  </si>
  <si>
    <t xml:space="preserve">Wulgo, Tumbuma, Chikun Gudu and Bukar Maryam </t>
  </si>
  <si>
    <t>https://www.evernote.com/l/AYJZMflTn7ZL5o0sr5mMgvn1pF0Jd8zs3Po</t>
  </si>
  <si>
    <t>https://www.evernote.com/l/AYKFyGFoesRJ_7G8AC-IK4mKUjSFJg9bobI</t>
  </si>
  <si>
    <t>https://www.evernote.com/l/AYI0BpRcAnJF97DFvSt1QR5EXu9IrupKsNE</t>
  </si>
  <si>
    <t>Boko Haram Attacks Chibok On Fifth Anniversary Of Mass Abduction Of Girls</t>
  </si>
  <si>
    <t>https://www.evernote.com/l/AYKzbW99f8BLYJdhGYDlK-iVGM87P6t7bSc</t>
  </si>
  <si>
    <t>7 Soldiers, 63 terrorists Killed As Boko Haram Attacks Chadian Army</t>
  </si>
  <si>
    <t>https://www.evernote.com/l/AYIXNH_s36pI7anBJNJ0TVySll5NgSKdBxs</t>
  </si>
  <si>
    <t>https://www.evernote.com/l/AYLwi9FECD1HmZa4gLazGJrdqufaUGjwkCI</t>
  </si>
  <si>
    <t>https://www.evernote.com/l/AYKwJj4wQzRO_YwhSQLUJiiYxUtKo3suVjU</t>
  </si>
  <si>
    <t>Troops repel Boko Haram attack, kill 52 terrorists; 2 Chadian soldiers killed</t>
  </si>
  <si>
    <t>Cross Kauwa</t>
  </si>
  <si>
    <t>https://www.evernote.com/l/AYIOiy7dfolBB58wZMkAe7-YRnoILhONO8o</t>
  </si>
  <si>
    <t>https://www.evernote.com/l/AYIwFJ1ssZBDYICs3RI7NRR1hgWzesKFdX0</t>
  </si>
  <si>
    <t>https://www.evernote.com/l/AYJtnU1nZUNHB7_c7haLvGlfABVymp9pyBM</t>
  </si>
  <si>
    <t>11 civilians killed in Boko Haram attack</t>
  </si>
  <si>
    <t>https://www.evernote.com/l/AYJS6i4AwTtAobaP9unGAw1aMqeuWr_LcdY</t>
  </si>
  <si>
    <t>https://www.evernote.com/l/AYJSrmZLsKBE6JFj9TDhI9Gv1lOpMk2GYmY</t>
  </si>
  <si>
    <t>https://www.evernote.com/l/AYJdevxPuuxI9Lf4g0ZK3OZ30WoY0f6tx_4</t>
  </si>
  <si>
    <t>Islamic State cites 69 casualties from Nigerian army and African troops</t>
  </si>
  <si>
    <t>Over the past week; Tomer, Niger and Borno</t>
  </si>
  <si>
    <t>https://www.evernote.com/l/AYLKE6NOJh9FQqJSLMno7DQikfqw8jGZVVg</t>
  </si>
  <si>
    <t>Boko Haram: Troops kill 3 terrorists in Borno</t>
  </si>
  <si>
    <t>https://www.evernote.com/l/AYKXhXqBuZZPjbTQ80GSvFueQY0kYddZvuk</t>
  </si>
  <si>
    <t>Five soldiers killed, 30 missing in Boko Haram battle</t>
  </si>
  <si>
    <t>Mararrabar Kimba</t>
  </si>
  <si>
    <t>https://www.evernote.com/l/AYLzMrljx8RGLrM-Bq3_DEtZOXDkCbz-awA</t>
  </si>
  <si>
    <t>https://www.evernote.com/l/AYKzc8fMzbVOJbH_FCB6F8y6ACZZK4TP6pk</t>
  </si>
  <si>
    <t>https://www.evernote.com/l/AYLXa2U-pmRBUJ3gZBg5QeaxBsr9RDxUIaY</t>
  </si>
  <si>
    <t>Four dead in suspected Boko Haram attack in Cameroon</t>
  </si>
  <si>
    <t>Kofia</t>
  </si>
  <si>
    <t>https://www.evernote.com/l/AYJNBDg-y31HJIj_M6eNwewlF2eTKQbBrU0</t>
  </si>
  <si>
    <t>https://www.evernote.com/l/AYI_IjeJDiJK4o8qTNhSTgriATaHucsrZLw</t>
  </si>
  <si>
    <t>https://www.evernote.com/l/AYKrJ2Do8dlENqa7JEhgGBugcsc3eIldLfI</t>
  </si>
  <si>
    <t>, Kofia, Nigeria</t>
  </si>
  <si>
    <t>Boko Haram raids Adamawa village, kills 30, injures many</t>
  </si>
  <si>
    <t>Kudakaya</t>
  </si>
  <si>
    <t>https://www.evernote.com/l/AYI7q1FJIgdKg7Z0m3C6nvsfmGa1aAzFY1w</t>
  </si>
  <si>
    <t>https://www.evernote.com/l/AYJ4LpXc8X1KFohmIpipr43P8NDMzGSrDQQ</t>
  </si>
  <si>
    <t>https://www.evernote.com/l/AYKvmheINglEB40_84_tQnjp6ObEjUJqxHA</t>
  </si>
  <si>
    <t>Boko Haram kill 14 loggers in Borno</t>
  </si>
  <si>
    <t>https://www.evernote.com/l/AYI4g26FafNOrqzL8yhveqgxTvHKMcI17HA</t>
  </si>
  <si>
    <t>https://www.evernote.com/l/AYLGElxNSvFHWKSq7W6eqI5nK6zBPR5GCqM</t>
  </si>
  <si>
    <t>https://www.evernote.com/l/AYIYS0qKaABL_LKDhBt-DCrMtzV24nFqpVw</t>
  </si>
  <si>
    <t>15 soldiers killed, 19 wounded as Boko Haram attacks another Nigerian military base; scores of insurgents killed</t>
  </si>
  <si>
    <t>https://www.evernote.com/l/AYJJOf4t_35FBLfls2nE8an1YAQDPtWdlq0</t>
  </si>
  <si>
    <t>https://www.evernote.com/l/AYIAH7vPRc5PfbcNQnCv-zxI2VlBX4JzgJg</t>
  </si>
  <si>
    <t>https://www.evernote.com/l/AYIwiA5Bk3JCpK562ElPwc_rcIRipgMLYyg</t>
  </si>
  <si>
    <t>11 Killed, Several Homes Destroyed in Boko Haram Attack</t>
  </si>
  <si>
    <t>https://www.evernote.com/l/AYKLdfNfSaVFUK75o5wt0EBV-UWQKnTIntc</t>
  </si>
  <si>
    <t>https://www.evernote.com/l/AYJ_R3GblXdKIpUbp1AuTadzYZezNYavoWU</t>
  </si>
  <si>
    <t>https://www.evernote.com/l/AYLtk6RFOEBDg42greRtC3DxDIEXRhVoo9g</t>
  </si>
  <si>
    <t>Troops Kill Seven Boko Haram Fighters In Borno Village</t>
  </si>
  <si>
    <t>Fuye and Melere</t>
  </si>
  <si>
    <t>https://www.evernote.com/l/AYLJ7YSiHeNCkJnKLEA-bhLbOTuCvoiKoIU</t>
  </si>
  <si>
    <t>https://www.evernote.com/l/AYJ45kdNojxMt7r5TwR7MIW-3zML09Ym5B0</t>
  </si>
  <si>
    <t>https://www.evernote.com/l/AYJEQpMQVjZFabqAEPojnTLfj3lKkvTcdcM</t>
  </si>
  <si>
    <t>Bâ€™Haram abducts five, kills four in fresh Borno attack</t>
  </si>
  <si>
    <t>Moranti</t>
  </si>
  <si>
    <t>Maidugur</t>
  </si>
  <si>
    <t>https://www.evernote.com/l/AYJV6c4dUh9J1Jj8EFvxxTcG4Iaa7BRT-ac</t>
  </si>
  <si>
    <t>https://www.evernote.com/l/AYICtpQxSGBF_51rEFfSLSagUfhjocKdgh0</t>
  </si>
  <si>
    <t>https://www.evernote.com/l/AYJykU_UZMxGkrWcPnmIfkRrLtCvVtD2X_U</t>
  </si>
  <si>
    <t>Maidugur, Borno, Nigeria</t>
  </si>
  <si>
    <t>Suspected jihadists burn homes, church in Cameroon village</t>
  </si>
  <si>
    <t>Goshi</t>
  </si>
  <si>
    <t>https://www.evernote.com/l/AYKhJI4dbVRKsoKwK0Sb05stua00fIDE8oc</t>
  </si>
  <si>
    <t>Nigerian Army commander, two soldiers killed in Boko Haram attack</t>
  </si>
  <si>
    <t>https://www.evernote.com/l/AYKSyzE1gBJPT7WKhVeCoSUwcnhGF8PV45k</t>
  </si>
  <si>
    <t>https://www.evernote.com/l/AYKM8ZSqEudI6bRlU2lz_wlQqGt0BFJ59Ig</t>
  </si>
  <si>
    <t>https://www.evernote.com/l/AYI9OPOniZNHJ5FNFEK--YEqwG9yO2sh70s</t>
  </si>
  <si>
    <t>Islamic State claims it killed 11 soldiers in northeastern Nigeria; soldiers kill 4 militants</t>
  </si>
  <si>
    <t>https://www.evernote.com/l/AYL0WO4SW8hKTYhWfIpVnXcL4RBdxWuIhgo</t>
  </si>
  <si>
    <t>https://www.evernote.com/l/AYLCzfxZn0VC_5W_pmqE6nkc4F6W5D1pSSo</t>
  </si>
  <si>
    <t>https://www.evernote.com/l/AYK3PjBXH6BJ6phNB7_H8XQ1mMQ-9qWsJNA</t>
  </si>
  <si>
    <t>Islamic State claims attack that killed 28 soldiers in Niger</t>
  </si>
  <si>
    <t>Tongo Tongo</t>
  </si>
  <si>
    <t>TillabÃ©ri</t>
  </si>
  <si>
    <t>https://www.evernote.com/l/AYIvv82PmupONrtv1fMoIV3Lgs_MDQ3mG-Y</t>
  </si>
  <si>
    <t>https://www.evernote.com/l/AYJNYwowNElOvISEswt_8x8-Die-evSMEmw</t>
  </si>
  <si>
    <t>https://www.evernote.com/l/AYLMTq-LxPROKa-qmnW1KmbrOWFCL8jGw6o</t>
  </si>
  <si>
    <t>TillabÃ©ri, TillabÃ©ri, Nigeria</t>
  </si>
  <si>
    <t>Residents fleeing Adamawa villages as Boko Haram kill five</t>
  </si>
  <si>
    <t>https://www.evernote.com/l/AYJG88plOD9OKJooQ2Asp4gfFQHAyd8LshA</t>
  </si>
  <si>
    <t>https://www.evernote.com/l/AYI9Zwbm-F9C2bg52g-4fPkJ2zbHmezpZas</t>
  </si>
  <si>
    <t>https://www.evernote.com/l/AYIq8Q2NwKRFRo4LAp00gdAS21InFKRJeXo</t>
  </si>
  <si>
    <t>Boko Haram militants kill 13 villagers in Chad</t>
  </si>
  <si>
    <t>Ceilia</t>
  </si>
  <si>
    <t>https://www.evernote.com/l/AYJyBkamNgpPBoLUpQqbBxzkVUTRTBRvb0o</t>
  </si>
  <si>
    <t>B/Haram kills 10 fishermen, 2 others in Borno villages</t>
  </si>
  <si>
    <t>https://www.evernote.com/l/AYI9_CKaTTtALYXpcABETqiUyXvaARd3YDE</t>
  </si>
  <si>
    <t>Boko Haram attacks Borno community, cart away food, provisions</t>
  </si>
  <si>
    <t>https://www.evernote.com/l/AYIM2Vd511FBopY5kfwQ6UY1AWychouWea4</t>
  </si>
  <si>
    <t>20 Nigerian troops killed in Boko Haram base attack; five militants killed</t>
  </si>
  <si>
    <t>https://www.evernote.com/l/AYLfiotwz41K9ZmhuS2Er5evBGYaOgBuFxU</t>
  </si>
  <si>
    <t>https://www.evernote.com/l/AYLUmaxaqLVH8IzREjCBKE2s1-V7-gRHwd4</t>
  </si>
  <si>
    <t>https://www.evernote.com/l/AYIMcXPjFX1Bq6F6lqrzTyvKiYxW5NSp6HQ</t>
  </si>
  <si>
    <t>Nigerian troops kill Boko Haram insurgents in Lake Chad border</t>
  </si>
  <si>
    <t>Tumbun Hamma</t>
  </si>
  <si>
    <t>https://www.evernote.com/shard/s386/sh/93336af2-1b6e-4762-bbb8-25d2a0bec069/eb41a844b7ec68824c49c4d792533143</t>
  </si>
  <si>
    <t>https://www.evernote.com/shard/s386/sh/aa522ae5-bc29-44eb-8751-62b67f13dad1/6f28d7fa55060435fdbcba46078a1674</t>
  </si>
  <si>
    <t>https://www.evernote.com/shard/s386/sh/2fc8ba20-7f01-46fc-a3b3-5e6acd047a82/04e337fa1d5af415da95916852377b29</t>
  </si>
  <si>
    <t>Militants kill at least 25 Nigerian soldiers, some civilians in ambush</t>
  </si>
  <si>
    <t>Sabon-Ga</t>
  </si>
  <si>
    <t>3 CJTF also killed</t>
  </si>
  <si>
    <t>https://www.evernote.com/l/AYIg8me3G61PZa6oUGYkrFmr3dfA-4Cy72s</t>
  </si>
  <si>
    <t>https://www.evernote.com/l/AYI9JLJXjbJFALacat43KD8RW3WhWTWzcKU</t>
  </si>
  <si>
    <t>https://www.evernote.com/l/AYJ4n2nZ5w9LcIAfO8tsqbbKRi8HyveZWlc</t>
  </si>
  <si>
    <t>Sabon-Ga, Borno, Nigeria</t>
  </si>
  <si>
    <t>Chadian soldiers kill 23 Boko Haram militants, lost one soldier</t>
  </si>
  <si>
    <t>Ngounboua</t>
  </si>
  <si>
    <t>https://www.evernote.com/l/AYJftHyDgMNOSYp4FG9P_p-Xz77QH2NiJ4M</t>
  </si>
  <si>
    <t>https://www.evernote.com/l/AYJO3O784fNIdqKCh40iqG88QRPYx52Iv1M</t>
  </si>
  <si>
    <t>https://www.evernote.com/l/AYKpJvrQYl9CuqD-U1L3avPku4TIYCLSiM8</t>
  </si>
  <si>
    <t>Blast kills Chad soldiers, journalist after Boko Haram attack</t>
  </si>
  <si>
    <t>Boko Haram Kills 7 Villagers In Borno, Steals Food</t>
  </si>
  <si>
    <t>Wulari Bulama-Isa</t>
  </si>
  <si>
    <t>https://www.evernote.com/l/AYKJykmCKzFGApOGFkjG1s1q12N0f8yE4ck</t>
  </si>
  <si>
    <t>https://www.evernote.com/l/AYLgmpIxMOdFb6yL0wuBKvhzPQEQmy7NbpA</t>
  </si>
  <si>
    <t>https://www.evernote.com/l/AYIZh3KQuX1EYKVzeKtzVn1UWgqa0eKpEbA</t>
  </si>
  <si>
    <t>Troops repel Boko Haram attack in Maiduguri</t>
  </si>
  <si>
    <t>https://www.evernote.com/l/AYK03qtTWtZKFJTjkn2_5ejz431HSpmLvls</t>
  </si>
  <si>
    <t>https://www.evernote.com/l/AYKDuNXoHplCe49YYb_xWK3wrT-sCmQnsTI</t>
  </si>
  <si>
    <t>Boko Haram slaughter worshiper at Borno Mosque</t>
  </si>
  <si>
    <t>https://www.evernote.com/l/AYK9qJhgYulDgr0rsUIMPwFbfpMLZA9A8ek</t>
  </si>
  <si>
    <t>https://www.evernote.com/l/AYKg6oqALfpHmKw7lqRn8fVs9FJXoOXIgpU</t>
  </si>
  <si>
    <t>https://www.evernote.com/l/AYItpKQ-AW1FD4u2KOSQY-LC-UPyIptSzXA</t>
  </si>
  <si>
    <t>Commander, others missing after  Boko Haram dislodged troops in Borno</t>
  </si>
  <si>
    <t>Delwa</t>
  </si>
  <si>
    <t>https://www.evernote.com/l/AYJ9x3OOZatHZLFa78bapS6gTR7cM-V-T_8</t>
  </si>
  <si>
    <t>https://www.evernote.com/l/AYJHlGrPN8xKmKO5SxVrMMS2GI5ntez2FTY</t>
  </si>
  <si>
    <t>https://www.evernote.com/l/AYLYwfb1fWpLzIZm8lZ5AGEmM6OksHWYHJo</t>
  </si>
  <si>
    <t>Boko Haram captures Borno town, kills five soldiers</t>
  </si>
  <si>
    <t>https://www.evernote.com/l/AYJjjB3LE5dAvql5JtfKBZprjQxyrptyPU8</t>
  </si>
  <si>
    <t>https://www.evernote.com/l/AYLKGb0xUJFMi7hgWoZhiwWBmndbrWuDVd0</t>
  </si>
  <si>
    <t>Boko Haram attempts attack on Dikwa</t>
  </si>
  <si>
    <t>MNJTF kills 20 ISWAP members, destroys gun trucks, ammunition</t>
  </si>
  <si>
    <t>Arege, Malkonory and Tumbum Rego</t>
  </si>
  <si>
    <t>https://www.evernote.com/l/AYLYCeDELk9O4Zd5kdFiqaw6YurAGTzHw3U</t>
  </si>
  <si>
    <t>https://www.evernote.com/l/AYIUUxxTkKxLLLFa4DTJIzuaTV3vMASyCU4</t>
  </si>
  <si>
    <t>https://www.evernote.com/l/AYL3rzh5PLRLFpwDq3v0Co2XxM-1UgGEQxk</t>
  </si>
  <si>
    <t>Troops repel B/Haram attack on Madagali</t>
  </si>
  <si>
    <t>https://www.evernote.com/l/AYIAw9FFHJdOUJoq2wedJFNibYfCqfeDcSg</t>
  </si>
  <si>
    <t>https://www.evernote.com/l/AYIK7aGqJz5FWqh1yhVdeHZkx4wsA6npim8</t>
  </si>
  <si>
    <t>Boko Haram kills 37 in Cameroon; MNJTF kill 64 insurgents</t>
  </si>
  <si>
    <t>Darak</t>
  </si>
  <si>
    <t>https://www.evernote.com/l/AYJAsZQHRg9LNrLre-0RbDJXa7MDPqzrNOQ</t>
  </si>
  <si>
    <t>https://www.evernote.com/l/AYJ2L3tH1n5AWYlm5-xVUwstadfa0qImg-8</t>
  </si>
  <si>
    <t>https://www.evernote.com/l/AYKfKaAG2W1PvIFU5NQRWEo-XgHQmA4AHpQ</t>
  </si>
  <si>
    <t>Boko-Haram: Soldiers kill one terrorist, rescue 2 women, 6 children in Borno</t>
  </si>
  <si>
    <t>Gwadala</t>
  </si>
  <si>
    <t>https://www.evernote.com/l/AYIyLWLVvZpIoYMeyQukV-FkcfM2G3SM59A</t>
  </si>
  <si>
    <t>https://www.evernote.com/l/AYJDZuVrTgtNF6kOqttK5WqK4IZ3JFFIcZo</t>
  </si>
  <si>
    <t>Boko Haram attacks Nigerian soldiers, kills commander, 20 others</t>
  </si>
  <si>
    <t>https://www.evernote.com/l/AYJj_n22CIBCNrAwaMO7GkO7E6wKgvrTPSo</t>
  </si>
  <si>
    <t>https://www.evernote.com/l/AYKH5U6ciQFH562nmHbXgGIDnmpxLgAziy0</t>
  </si>
  <si>
    <t>https://www.evernote.com/l/AYJo66-6SFJF9ZGw3EkiYmUeYacFBg8OVOM</t>
  </si>
  <si>
    <t>Suicide bombers kill 30, injure 42 others in Borno</t>
  </si>
  <si>
    <t>https://www.evernote.com/l/AYIUZxawkL9AV5Pk-ovgnk4s5UEm1blNY3E</t>
  </si>
  <si>
    <t>https://www.evernote.com/l/AYJivg-bEoVKdLiXlEB_wYkX1XpK_He49lA</t>
  </si>
  <si>
    <t>https://www.evernote.com/shard/s386/sh/766a6eba-5c5f-4c51-a9f9-e6f270bc6589/db15da4c7c3be67ae7426bce52d44399</t>
  </si>
  <si>
    <t>25 soldiers killed in Boko Haram raid of Nigerian military base</t>
  </si>
  <si>
    <t>https://www.evernote.com/shard/s386/sh/59500cce-6568-4ed4-a481-de01d8c9cfe4/12c5dab9f6ce579f8f7577f74c847bbb</t>
  </si>
  <si>
    <t>https://www.evernote.com/l/AYL62lmiOOtH_ZNgEKm1lCD3Yuq5_UhAC38</t>
  </si>
  <si>
    <t>https://www.evernote.com/l/AYIbBA7DG6xBbLlhmkVFxvudynHGuyKZoxg</t>
  </si>
  <si>
    <t>Boko Haram Razes Military Base In Borno, Kills 5 Soldiers, Steals Weapons</t>
  </si>
  <si>
    <t>https://www.evernote.com/l/AYKl4ZNjdiRD27_92_1RyNR1zQx93YgEJs4</t>
  </si>
  <si>
    <t>MNJTF kills 42 ISWAP members, destroys gun trucks</t>
  </si>
  <si>
    <t>Doron Naira</t>
  </si>
  <si>
    <t>https://www.evernote.com/shard/s386/sh/576108f8-042b-434a-b060-c26b77784a68/91190f19346db3ebc131d9feb4929056</t>
  </si>
  <si>
    <t>https://www.evernote.com/shard/s386/sh/f9f7fdd0-d25e-4936-9a82-008ab15d2f28/87d72bdc704f84c36498c38d70b61c6d</t>
  </si>
  <si>
    <t>Army kill two Boko Haram terrorists, detonate IEDs</t>
  </si>
  <si>
    <t>https://www.evernote.com/l/AYKLVyot5rRNuZDwQ79TMbPcJaGq0LxCzyk</t>
  </si>
  <si>
    <t>https://www.evernote.com/l/AYIT8eAzOFFHm7cC_9mS8r_7MLA-5DGQFPM</t>
  </si>
  <si>
    <t>https://www.evernote.com/l/AYJhsnalCFBCF6aXcW5GdKTfwPSK-RapXIk</t>
  </si>
  <si>
    <t>11 Chadian soldiers killed in Boko Haram attack</t>
  </si>
  <si>
    <t>Mbomouga</t>
  </si>
  <si>
    <t>https://www.evernote.com/l/AYKlVrLb0LBF6oQadW9Q0nejkb4O_bU2IUU</t>
  </si>
  <si>
    <t>https://www.evernote.com/l/AYK7mshqHVdG0YJj3SlzvjhTfwIJEPN3aQY</t>
  </si>
  <si>
    <t>https://www.evernote.com/l/AYLP9O_2cbhCxqWTMbT90r6MgGU0ysiF7-8</t>
  </si>
  <si>
    <t>, Ngouboua, Nigeria</t>
  </si>
  <si>
    <t>Bâ€™Haram kills 20 farmers in Borno</t>
  </si>
  <si>
    <t>Ngamgam</t>
  </si>
  <si>
    <t>https://www.evernote.com/l/AYJahg5xTh1K-ZBmomokZAtjLPYYrGY1EEA</t>
  </si>
  <si>
    <t>https://www.evernote.com/l/AYI88TKZgsdLyoQd7OjeXOksRRxV0StoEOo</t>
  </si>
  <si>
    <t>https://www.evernote.com/l/AYIeY0_ea1lHy5Fx9PS3BGI_T6b-et1ch8o</t>
  </si>
  <si>
    <t>Bâ€™Haram kills Nine in Borno</t>
  </si>
  <si>
    <t>Kaula</t>
  </si>
  <si>
    <t>Boko Haram Attacks Borno Again: Three Terrorists Killed, Two Soldiers Wounded</t>
  </si>
  <si>
    <t>https://www.evernote.com/l/AYIvTNrr2GRHeKYKrmqUKOzc2ZbW4y072Hg</t>
  </si>
  <si>
    <t>https://www.evernote.com/l/AYL61_W2DttJHrOPOJmWzZQEqjQklSzfMa8</t>
  </si>
  <si>
    <t>https://www.evernote.com/l/AYLXmKfQrEtAsK5uJl0nz-D9jUagXYHBn2E</t>
  </si>
  <si>
    <t>Troops ambush, kill terrorists in failed attack in Yobe</t>
  </si>
  <si>
    <t>killed "a number" of BH</t>
  </si>
  <si>
    <t>https://www.evernote.com/l/AYKm8rkMt7JNdqaylXbl2QDsfdfM4f0t6WI</t>
  </si>
  <si>
    <t>https://www.evernote.com/l/AYJIf-_ngKBCkYkM8DTPeJibbITEw_r1pRM</t>
  </si>
  <si>
    <t>https://www.evernote.com/l/AYI-A1pzJDtI94wnkU0o9UpwxipuTBRXDi8</t>
  </si>
  <si>
    <t>Troops repel fresh Boko Haram insurgents attack in Borno; kill 13 civilians</t>
  </si>
  <si>
    <t>https://www.evernote.com/l/AYJ8fgxCwStNMYJRHRI-ldgnNVCgP09xBhQ</t>
  </si>
  <si>
    <t>https://www.evernote.com/l/AYKdjJj-gyRM3ZMvw42zPTdbfWLhVUwMEHQ</t>
  </si>
  <si>
    <t>https://www.evernote.com/l/AYLNf81D_zRKaKGawSroZ7Mv83DX0YmqqrA</t>
  </si>
  <si>
    <t>Boko Haram kills at least five soldiers in northeast Nigeria</t>
  </si>
  <si>
    <t>https://www.evernote.com/l/AYKe1L443MlAorxrj0bBlIo9mFLWN56wexw</t>
  </si>
  <si>
    <t>Army commander, 20 soldiers killed as Boko Haram ambush troops in Yobe</t>
  </si>
  <si>
    <t>https://www.evernote.com/l/AYIMptNaAmNL9ZCA2bii2MK6cl55NOmblwM</t>
  </si>
  <si>
    <t>https://www.evernote.com/l/AYLJEjVKby5OhZYmut0s54YOZJCHGsb8nNo</t>
  </si>
  <si>
    <t>Nigerian army colonel, six other gallant soldiers killed in Boko Haram battle</t>
  </si>
  <si>
    <t>https://www.evernote.com/l/AYJ-3R4vmE1KIrb0xulcqG15ndq3kJ90dQU</t>
  </si>
  <si>
    <t>https://www.evernote.com/l/AYLUsH9gZzlKBICsLry9vu0evXPNGQcGzX8</t>
  </si>
  <si>
    <t>https://www.evernote.com/l/AYIHQsb-4DVEgp6YuGYBXo1I75qssKMInfk</t>
  </si>
  <si>
    <t>One dead, six missing as Boko Haram attacks aid workers in Borno</t>
  </si>
  <si>
    <t>https://www.evernote.com/l/AYKbalAkRLpJ-pccH3jCCVaXHD_uSqBUeDc</t>
  </si>
  <si>
    <t>https://www.evernote.com/l/AYJNjeqkQRRCEKkgxAzJ5i7dcON9A3kTt-g</t>
  </si>
  <si>
    <t>https://www.evernote.com/l/AYLnUvrAnJVD55OGL7Nam6pwxashYBXCLg4</t>
  </si>
  <si>
    <t>Two killed as Boko Haram attacks Maiduguri IDP camp</t>
  </si>
  <si>
    <t>https://www.evernote.com/l/AYLqJOCzkaNPTpvwwppRVUoqWBuyTpE--Fo</t>
  </si>
  <si>
    <t>https://www.evernote.com/l/AYJu_0DvRPZNzJn-p9s6JEtaRKLHsPnrBuw</t>
  </si>
  <si>
    <t>https://www.evernote.com/l/AYLRl2OvJmVOwZlqDu6KWm3jhNedCO_NG9g</t>
  </si>
  <si>
    <t>Boko Haram kills 65 mourners in restive Borno</t>
  </si>
  <si>
    <t>https://www.evernote.com/l/AYJfG7RVxr1CBIxKvxePSAVxFzRmegpcyD4</t>
  </si>
  <si>
    <t>https://www.evernote.com/l/AYK5TfEevC1LAq5WQNGfnzJAfbDokHjqn9M</t>
  </si>
  <si>
    <t>https://www.evernote.com/l/AYISCIvO2V9NjrUSztgyH9s3mDPzK4z0BUk</t>
  </si>
  <si>
    <t>Baga Battle: 25 Nigerian Soldiers, 47 ISWAP Terrorists Killed</t>
  </si>
  <si>
    <t>https://www.evernote.com/l/AYIP4m4LN5VAoIsODGSDnYlMnz48EIbt-BY</t>
  </si>
  <si>
    <t>https://www.evernote.com/l/AYIoC6HW-dRAbZXvz8d_GLp3t8R6jGtNhoU</t>
  </si>
  <si>
    <t>https://www.evernote.com/l/AYJwtH3tVp1MFLPl2rG-uUsrOYhLvp_Tf5U</t>
  </si>
  <si>
    <t>Boko Haram attack Kaga, kill 25 soldiers</t>
  </si>
  <si>
    <t>https://www.evernote.com/l/AYLi1NtfPeJAgInbYoqkiADifom--kwrr-4</t>
  </si>
  <si>
    <t>https://www.evernote.com/l/AYKqaijsgUhDUIawEcc02Z1mebu6rZ-t6bU</t>
  </si>
  <si>
    <t>https://www.evernote.com/l/AYLu37AOVYJEPII-Jhy4pvbPKjL2u7_3uLI</t>
  </si>
  <si>
    <t>B/Haram kills many in fresh Borno attack</t>
  </si>
  <si>
    <t>https://www.evernote.com/l/AYLg3FE01mNNTL6EPK5_CeyVxb-LI4wAq_s</t>
  </si>
  <si>
    <t>https://www.evernote.com/l/AYI9i0GSWM9KxoX0X-bwD_0g7tiTYCt_y6E</t>
  </si>
  <si>
    <t>https://www.evernote.com/l/AYIlKKciyKJDP5AtFGpnyj7Y-Sh7MquE5NU</t>
  </si>
  <si>
    <t>Five Civilians Killed as Troops, Boko Haram Clash in Borno</t>
  </si>
  <si>
    <t>https://www.evernote.com/l/AYJSWr9NL1xIfpEvZXiKxJZQSY_xL2853Dk</t>
  </si>
  <si>
    <t>https://www.evernote.com/l/AYI-kv8G90dJsZQj9Ilcm3z51bc0KSBxmpA</t>
  </si>
  <si>
    <t>2 Female Boko Haram suicide bombers kill 3 in Mafa</t>
  </si>
  <si>
    <t>https://www.evernote.com/l/AYKlzJCzTQhBsb7EXGttHq0ljgBvYsywCwQ</t>
  </si>
  <si>
    <t>https://www.evernote.com/l/AYIDSpO5lL9JGotBr04aRgFiaPqkl5RPeMQ</t>
  </si>
  <si>
    <t>https://www.evernote.com/l/AYLicFvvQvxEl6N8C1O3u1ROgMtZHwQuHUc</t>
  </si>
  <si>
    <t>ISWAP claims killing of 15 soldiers on Sallah day; 3 civiliand and 8 militants also killed</t>
  </si>
  <si>
    <t>https://www.evernote.com/l/AYJT496370JInphia_k4QzZqG-nH8fYNuiY</t>
  </si>
  <si>
    <t>https://www.evernote.com/l/AYIaYnzg3fxKybaBvFA0FWtu7p3DJoZ0tQA</t>
  </si>
  <si>
    <t>https://www.evernote.com/l/AYKHw-spozZE5ZFKmc3sYdRkjfzP6XpYVAk</t>
  </si>
  <si>
    <t>Boko Haram suicide bomber kills six in Chad, including soldier</t>
  </si>
  <si>
    <t>https://www.evernote.com/l/AYL3tYbXCktOtYFYKuuzSsv1l9DJLQobdO4</t>
  </si>
  <si>
    <t>https://www.evernote.com/l/AYJ3Eh4Kfg9Diq0q2U4i0Dge3z--P-WSJuQ</t>
  </si>
  <si>
    <t>https://www.evernote.com/l/AYJnSWWCUP5Ljq9Yj4rhf_ZyJ1tOr1Q1aUs</t>
  </si>
  <si>
    <t>3 soldiers killed as troops foil Boko Haram attack  in Borno</t>
  </si>
  <si>
    <t>https://www.evernote.com/shard/s386/sh/86cf38f4-759e-4c4c-8966-4eef3dde6544/6f677992bf6e985664aada7f523d7934</t>
  </si>
  <si>
    <t>https://www.evernote.com/shard/s386/sh/a2a989a6-b08e-4d92-9830-1909ec439c8f/ed30b459f6afa167b7d71cdaf9c6b541</t>
  </si>
  <si>
    <t>https://www.evernote.com/shard/s386/sh/78e2d1f0-da39-45e3-958a-64a2573bc95f/2427b547cef905ac855c98825717fe03</t>
  </si>
  <si>
    <t>Jihadists kill 4 Nigerian soldiers in ambush</t>
  </si>
  <si>
    <t>Mogula</t>
  </si>
  <si>
    <t>https://www.evernote.com/l/AYJeKWjzAQVCY5XiFObnaeJ7wg33Pove-CI</t>
  </si>
  <si>
    <t>https://www.evernote.com/l/AYLsQTo_AtJIsadseUfh6rfU1gOtAcjUcNo</t>
  </si>
  <si>
    <t>https://www.evernote.com/l/AYJYGqzoeRxJ2biwjxfuMgnt_gTxlRqoim0</t>
  </si>
  <si>
    <t>Scores dead, secretariat, houses razed as Boko Haram recaptures Borno areas</t>
  </si>
  <si>
    <t>"scores" feared dead across both attacks</t>
  </si>
  <si>
    <t>https://www.evernote.com/l/AYJu8UOzv0lOtp79A2yf8TcdHubypEcxNkM</t>
  </si>
  <si>
    <t>https://www.evernote.com/l/AYIH9Bh9k8JLnIzUWvkqPLoFb9yWXx_LcDQ</t>
  </si>
  <si>
    <t>https://www.evernote.com/l/AYKj0QViLStE2b6MWtE2xx39O6Ks2DzMw_Y</t>
  </si>
  <si>
    <t>Twelve dead in Niger Boko Haram village attack</t>
  </si>
  <si>
    <t>https://www.evernote.com/l/AYLXeURJBQdK4Y3VLwWLZqY-_bif1_u1TAI</t>
  </si>
  <si>
    <t>https://www.evernote.com/l/AYL3WbYx85pG6Z5YWPupRZh_6Twij59VpbE</t>
  </si>
  <si>
    <t>https://www.evernote.com/l/AYIoGPlzlZNCEbiiyKICFVsAUgr9CUd3SVA</t>
  </si>
  <si>
    <t>Boko Haram Kills 4, 12 Others Missing</t>
  </si>
  <si>
    <t>https://www.evernote.com/l/AYIxZOLd0c1NqbdphE1ZwVKNleNMdFY3fh8</t>
  </si>
  <si>
    <t>Suicide bomber kills self in Dikwa</t>
  </si>
  <si>
    <t>https://www.evernote.com/l/AYLdV_rpVZNKSolEcE9y2PjWkknPMSpLAAI</t>
  </si>
  <si>
    <t>https://www.evernote.com/l/AYJW-bgcMRNImIFtgxM6m9FBvSe0mcLkHkE</t>
  </si>
  <si>
    <t>Army Kills Two Suspected Boko Haram Terrorists, Recovers Weapons In Borno</t>
  </si>
  <si>
    <t>Bitta</t>
  </si>
  <si>
    <t>https://www.evernote.com/l/AYI-MHV2a-pFVJti-HV3cVH8gW_yOTx_tBQ</t>
  </si>
  <si>
    <t>https://www.evernote.com/l/AYJYhP9vKsBLwZ3D8pe00FdraGMsp1gdbwE</t>
  </si>
  <si>
    <t>https://www.evernote.com/l/AYLwwaYnpcdMTYjLTzL9qQWRxaQrun9PI-w</t>
  </si>
  <si>
    <t>Boko Haram/ISWAP: Gunmen Kill 11 Construction Workers In Nigeria</t>
  </si>
  <si>
    <t>https://www.evernote.com/l/AYJF2TQOJzFCgY94doRuVf4BBk5JEXHV5JM</t>
  </si>
  <si>
    <t>https://www.evernote.com/l/AYLIvPk32o1GF6fRDS70gwIN4tq-2tuZd-I</t>
  </si>
  <si>
    <t>8 killed, 5 missing in insurgent ambush on troops</t>
  </si>
  <si>
    <t>https://www.evernote.com/l/AYLBGrdokppGDJnTNc62i1R4p1J0c9MoeJs</t>
  </si>
  <si>
    <t>https://www.evernote.com/l/AYKBwqEJYIZDWrzsdic5G5lJP-kwn62rU3o</t>
  </si>
  <si>
    <t>https://www.evernote.com/l/AYI963b3gkFB2o5UjkHDwuH98FNeB8TZq3Q</t>
  </si>
  <si>
    <t>Boko Haram kill 4, abduct 2 in Nigeria village raid</t>
  </si>
  <si>
    <t>Balumeri</t>
  </si>
  <si>
    <t>https://www.evernote.com/l/AYI9XWUHdYVNgIma-y0-qxe7sbq0Au5wOCg</t>
  </si>
  <si>
    <t>https://www.evernote.com/l/AYJbYz8MmVZM8p9vVgNJKoB1HWHWZs0mZbA</t>
  </si>
  <si>
    <t>Boko Haram sacks Chibok village, sets house ablaze</t>
  </si>
  <si>
    <t>Yimirmugza</t>
  </si>
  <si>
    <t>https://www.evernote.com/l/AYLWtH1DZllN-rExNg9WMRMCDknnCf9lVXw</t>
  </si>
  <si>
    <t>https://www.evernote.com/l/AYLn1pnTh81O8oWMp8nqv1LpMtLciHJn9z4</t>
  </si>
  <si>
    <t>https://www.evernote.com/l/AYJhzGfnBKZC-aduQ8pYHSiiBDQU7Y5LiLc</t>
  </si>
  <si>
    <t>Boko Haram kills 3 soldiers, injures 8 in another fierce battle in Borno</t>
  </si>
  <si>
    <t>killed "scores" of BH; check if should be combined w/ 8/30 incident in Nganzani</t>
  </si>
  <si>
    <t>https://www.evernote.com/l/AYIiauehXrVFZ7NgFWO3dhpcJ_20h8nwgCE</t>
  </si>
  <si>
    <t>https://www.evernote.com/l/AYLcZQHflpBC8Y22iIL8tqo6A5sBbiDSFxs</t>
  </si>
  <si>
    <t>https://www.evernote.com/l/AYKaOYXe0n9EgbVPO9-BEyB_9KhMa5i62Pk</t>
  </si>
  <si>
    <t>ISWAP claims killing 10 Nigerian soldiers</t>
  </si>
  <si>
    <t>https://www.evernote.com/l/AYJwM6LCNhRMIpMygDQVZ7YInjjN5jtSrjw</t>
  </si>
  <si>
    <t>Soldier killed, three others injured in Boko Haram ambush</t>
  </si>
  <si>
    <t>https://www.evernote.com/l/AYINnuGt-gtDUrK1oS4MaD07ZFTRcuPTzsQ</t>
  </si>
  <si>
    <t>https://www.evernote.com/l/AYJD3CvUwFxMj4Dw9OBfOIG9etQhB9N2eKw</t>
  </si>
  <si>
    <t>https://www.evernote.com/l/AYKxRibVvwZCPIMtISKVI3exGwN7QrJNqfg</t>
  </si>
  <si>
    <t>ISWAP claims killing of two Nigerian soldiers</t>
  </si>
  <si>
    <t>https://www.evernote.com/l/AYJHrna12npOdZMW9CE7zBY4vwdh6mrSN0E</t>
  </si>
  <si>
    <t>Army Kills Terrorists, Recovers Arms In Borno</t>
  </si>
  <si>
    <t>Gworege Village</t>
  </si>
  <si>
    <t>"several" BH killed</t>
  </si>
  <si>
    <t>https://www.evernote.com/l/AYLBwQxjNYpBdp2tCnXJk4FnJq4dZfH-9Z0</t>
  </si>
  <si>
    <t>https://www.evernote.com/l/AYIFoWOaak5JTZdQOp-a1eUbBfAPlBq295Y</t>
  </si>
  <si>
    <t>https://www.evernote.com/l/AYIXd2VAlxpMVpzB-7KaDrlKn6e3-sWdExE</t>
  </si>
  <si>
    <t>Three Killed, Two Others Injured In Fresh Boko Haram Attack</t>
  </si>
  <si>
    <t>Mallam Kaleri</t>
  </si>
  <si>
    <t>https://www.evernote.com/l/AYKxF5iJloRMV4UHEMCrSEdAUBVZhry2wAs</t>
  </si>
  <si>
    <t>Jihadists kill 9 Nigerian troops, 27 missing</t>
  </si>
  <si>
    <t>https://www.evernote.com/l/AYIbnY65NeJARrgeBNsS4v_nkB60IEmWpEg</t>
  </si>
  <si>
    <t>https://www.evernote.com/l/AYJ2DMUzkCpB3YTiTJgQdGZt1dieCUU71js</t>
  </si>
  <si>
    <t>https://www.evernote.com/l/AYKFMkB6ugBOnpRd2nv7A1XlNX5wX-kqZT0</t>
  </si>
  <si>
    <t>Troops kill three Bâ€™Haram terrorists, recover foodstuffs</t>
  </si>
  <si>
    <t>https://www.evernote.com/l/AYL_uMQ_QNhDh6qirzsWeagFFK-_mUHxeuE</t>
  </si>
  <si>
    <t>https://www.evernote.com/l/AYJahm3VJCxCX7gn2owt2SVIHBj-jZ57t8s</t>
  </si>
  <si>
    <t>https://www.evernote.com/l/AYJzaMUZnJNK-qb0G1aecxtLAYX71kh9vHU</t>
  </si>
  <si>
    <t>Dozens flee as B/Haram attack 2 Borno LGs</t>
  </si>
  <si>
    <t>https://www.evernote.com/l/AYKAHHSnzZRLnZ-SYY47aBaUpfogC7i-ZQs</t>
  </si>
  <si>
    <t>https://www.evernote.com/l/AYKHd7Bxia9HZqk2RQOYVS2Fl7_gnDb2Vkg</t>
  </si>
  <si>
    <t>Six Nigerian soldiers dead in jihadist attacks</t>
  </si>
  <si>
    <t>https://www.evernote.com/shard/s386/sh/3e67f7e4-4265-4cb2-a6f0-9f290dbc6177/9abb2bc3db6c94de06c2dd24ade97c42</t>
  </si>
  <si>
    <t>https://www.evernote.com/shard/s386/sh/1a4254c5-a601-4110-899c-fa62860af947/927811cc60008b64f6cf2426ac4146ac</t>
  </si>
  <si>
    <t>https://www.evernote.com/shard/s386/sh/a1f0c222-9087-4bc5-ab26-139c185fa73a/414fa91a33b3b224e8c135ce0715c770</t>
  </si>
  <si>
    <t>Six Cameroon soldiers killed in Boko Haram attack</t>
  </si>
  <si>
    <t>https://www.evernote.com/l/AYLsBmxVMndAXroIbqV1DXQZ2_VpIEBy6jg</t>
  </si>
  <si>
    <t>Soldiers repel Boko Haram attack on UniMaid</t>
  </si>
  <si>
    <t>https://www.evernote.com/l/AYIvFd3OMARBfYSPdTCip2FEapdA17TUa78</t>
  </si>
  <si>
    <t>Military thwarts insurgents attack on Dikwa</t>
  </si>
  <si>
    <t>https://www.evernote.com/l/AYLSYFvNOUJPKphmSH4p7Cb-8KbpfBN3EGM</t>
  </si>
  <si>
    <t>Boko Haram kills abducted humanitarian worker</t>
  </si>
  <si>
    <t>exact date/location unknown</t>
  </si>
  <si>
    <t>https://www.evernote.com/l/AYJm0iitTndBco95t3ndTHW9oyAkqc8YiuU</t>
  </si>
  <si>
    <t>https://www.evernote.com/l/AYKBOgMeWDZF5YwnRMQx2m0_Ni7BqA1xww0</t>
  </si>
  <si>
    <t>https://www.evernote.com/l/AYJnkgwonvpDO7YM0_sYH7FwfxFhtgrJNyA</t>
  </si>
  <si>
    <t>Islamic State says it killed 14 Nigerian soldiers in northeast Borno state</t>
  </si>
  <si>
    <t>https://www.evernote.com/shard/s386/sh/dfdba64b-971d-49d4-a051-bb70e22d0b07/cf8d8cef2618675088f39d5e2aa69dd5</t>
  </si>
  <si>
    <t>https://www.evernote.com/shard/s386/sh/00277d43-4c0f-4f35-aa08-fb4ff2f47800/55398e971f8351ee02a0fa03d1e29460</t>
  </si>
  <si>
    <t>https://www.evernote.com/shard/s386/sh/6ce78fab-23de-4812-8af1-a56b81085d01/79a33ce84643a8972186a5305b4536c3</t>
  </si>
  <si>
    <t>Boko Haram: 7 killed, 10 abducted in Borno</t>
  </si>
  <si>
    <t>https://www.evernote.com/shard/s386/sh/689d4c03-a42f-49bc-8360-04dd9331eb62/afe9ebb6226ca0bd0a68e66cb2d2c987</t>
  </si>
  <si>
    <t>Boko Haram kill 2</t>
  </si>
  <si>
    <t>Islamic State claims it killed and wounded 18 soldiers in northeast Nigeria</t>
  </si>
  <si>
    <t>https://www.evernote.com/l/AYImR5XCGvlLX6uEDtVkgFeNWDL-eFZpnKs</t>
  </si>
  <si>
    <t>https://www.evernote.com/l/AYIds-8nFkpG0putiLybNBronk5eKBexh_8</t>
  </si>
  <si>
    <t>Five anti-jihadist fighters killed in Borno attack</t>
  </si>
  <si>
    <t>https://www.evernote.com/l/AYKo6EJh80FABIDWFkbeE61eYrE31ssdMXQ</t>
  </si>
  <si>
    <t>ISWAP claims killing 17 fleeing Nigerian troops</t>
  </si>
  <si>
    <t>https://www.evernote.com/l/AYJ8NkOacaNH_6H3KUkrVMj8HCTrHZ6iYnw</t>
  </si>
  <si>
    <t>Boko Haram Kills 16 Civilians, 11 Soldiers In Borno</t>
  </si>
  <si>
    <t>Mauro</t>
  </si>
  <si>
    <t>https://www.evernote.com/l/AYKxWpyxddhL4am5fJyG9C8ww0klaZXxLHs</t>
  </si>
  <si>
    <t>https://www.evernote.com/l/AYLtPNpGyx9NbYgm24g9zUMogHSy44GDpLM</t>
  </si>
  <si>
    <t>https://www.evernote.com/l/AYKo1mTFniFF7J3E_fA7hldeznMm2NHSUoY</t>
  </si>
  <si>
    <t>Boko Haram kills 1 civilian in Frigi village</t>
  </si>
  <si>
    <t>Frigi</t>
  </si>
  <si>
    <t>Boko Haram kills 2 militiamen in Gubio</t>
  </si>
  <si>
    <t>Attack on Chibok Community: Gallant Troops repel/dislodge Boko Haram â€˜Robbersâ€™</t>
  </si>
  <si>
    <t>https://www.evernote.com/l/AYLrXuEpzA1Gn6jNOCWUYOO8pk4vwO1PEaE</t>
  </si>
  <si>
    <t>Boko Haram kills 2 in Banki</t>
  </si>
  <si>
    <t>Troops in gun duel with suspected Bâ€™ Haram terrorists in Yobe, Boko Haram kidnaps 1</t>
  </si>
  <si>
    <t>https://www.evernote.com/l/AYIp9Xu-5IBC44_glWfkkPngqrZeo9P_SrA</t>
  </si>
  <si>
    <t>https://www.evernote.com/l/AYJL8VtXO15KW7o7lpBjpnRkimlVcqjDSAQ</t>
  </si>
  <si>
    <t>https://www.evernote.com/l/AYLJZ0CrrthH9osXm-t1Sx6PRSGT5UqH0Vs</t>
  </si>
  <si>
    <t>Two soldiers killed in Niger terrorist attack</t>
  </si>
  <si>
    <t>Dogonkiria</t>
  </si>
  <si>
    <t>Dogondoutchi</t>
  </si>
  <si>
    <t>https://www.evernote.com/l/AYKz6d5oQFROyo0WTwP72ac0vPkjLkTc178</t>
  </si>
  <si>
    <t>https://www.evernote.com/l/AYLQ1u3Zi85NU6UTYghZVGa3tMsbWRK6ezo</t>
  </si>
  <si>
    <t>https://www.evernote.com/l/AYJMaEXYmxhKr5_vflleNgOecUjtrAMkXwU</t>
  </si>
  <si>
    <t>Dogondoutchi, , Nigeria</t>
  </si>
  <si>
    <t>Troops eliminate 15 Boko Haram/ISWAP terrorists in firefight, lose soldier</t>
  </si>
  <si>
    <t>Jigalta</t>
  </si>
  <si>
    <t>https://www.evernote.com/l/AYLWrvkLMBxMlokLifgS9NS_MXDwAjMvx78</t>
  </si>
  <si>
    <t>https://www.evernote.com/l/AYJhPhodZ4pGN5NZzJilib9ZMatEVAUHxPE</t>
  </si>
  <si>
    <t>https://www.evernote.com/l/AYKovRa9FLxOxrHSdumZKtlYahCyZUxgccU</t>
  </si>
  <si>
    <t>Two Chadian soldiers killed in clash with Boko Haram</t>
  </si>
  <si>
    <t>Ari-Gambori</t>
  </si>
  <si>
    <t>https://www.evernote.com/l/AYJ-aTLmMHpOo4e2oW5gMVvcW3UmHGh11z4</t>
  </si>
  <si>
    <t>Boko Haram attacks Borno town as NASS members visit</t>
  </si>
  <si>
    <t>https://www.evernote.com/l/AYKFQRG8l4lE9pR-Hs24tDFXtpkeXKIMiwE</t>
  </si>
  <si>
    <t>https://www.evernote.com/l/AYJ_T-Ts5adOfJSir-qEBQNOYe9_vUNNQhM</t>
  </si>
  <si>
    <t>Jihadist attacks kill seven in Nigeria</t>
  </si>
  <si>
    <t>Gajiganna, Tungushe</t>
  </si>
  <si>
    <t>https://www.evernote.com/l/AYLbgB3GdeZORYEFyUSEuy9MopFPVYECqOI</t>
  </si>
  <si>
    <t>https://www.evernote.com/l/AYK4S7Lr68lOvYL8F89hPdEHKO9Ww5RwlsM</t>
  </si>
  <si>
    <t>https://www.evernote.com/l/AYKcSP9_lRxEqKs2EM3BdmJK_FNDRPCWTjg/</t>
  </si>
  <si>
    <t>Boko Haram Kills Four Soldiers in Borno</t>
  </si>
  <si>
    <t>https://www.evernote.com/l/AYLbvw48fSNO6IPBRGF8rRR4u7vpnQpTuz8</t>
  </si>
  <si>
    <t>https://www.evernote.com/l/AYJY520rJxxGY4jvn2bW7EFWJdo3D_K6paA</t>
  </si>
  <si>
    <t>https://www.evernote.com/l/AYKC4ErH4lBH3Iqd3hD6p7S3jkYHyIt22LQ</t>
  </si>
  <si>
    <t>Boko Haram ambush Nigerian soldiers, kill three</t>
  </si>
  <si>
    <t>https://www.evernote.com/l/AYKIXGNidjlJtqRkk3rQS95ab1QhB6OSG_c</t>
  </si>
  <si>
    <t>Seven terrorists killed, eight others crippled by own IEDs in Borno</t>
  </si>
  <si>
    <t>https://www.evernote.com/l/AYI6GjKgb5pOuaJ0Fy9bRQ7A3O4Vwh3MylI</t>
  </si>
  <si>
    <t>https://www.evernote.com/l/AYLGCVLAstVL5Kz4jAVbZag5kjKvFQ0OrXA</t>
  </si>
  <si>
    <t>https://www.evernote.com/l/AYJ0eSKcLxlDl56nyGgA8_QqySmn9_vSAUc</t>
  </si>
  <si>
    <t>12 Soldiers Killed As Gunmen Invade Military Base In Niger</t>
  </si>
  <si>
    <t>Blabrine</t>
  </si>
  <si>
    <t>https://www.evernote.com/l/AYKBkA9rPEtLUokJWi3F9sona_9zakCfiuU/</t>
  </si>
  <si>
    <t>https://www.evernote.com/l/AYIA1JBPj9pNA42bYLy4yMsyMq2CfMwJU0c/</t>
  </si>
  <si>
    <t>https://www.evernote.com/l/AYJdwGZ-xThJq7_NzBy6N2nMfZvlaSzrQSI/</t>
  </si>
  <si>
    <t>Boko Haram jihadists kidnap doctor, nurse, driver in Chad</t>
  </si>
  <si>
    <t>https://www.evernote.com/l/AYJZxwpxZdtIVrFALHa_ORQlNyiWDKvE1jY/</t>
  </si>
  <si>
    <t>https://www.evernote.com/l/AYKZ7z9dSFNDrZIDr_ybLchnVc34tqjOKZQ/</t>
  </si>
  <si>
    <t>https://www.evernote.com/l/AYJSJ33yM3dCq5QCDUY_k-VZ8_tEpR3rvSY/</t>
  </si>
  <si>
    <t>Boko Haram militants kills 3 farmers, abduct 6 women in Nigeria</t>
  </si>
  <si>
    <t>https://www.evernote.com/l/AYKQIwUhVrxFhoj6ls54sFIY5iTy7C5zjXM</t>
  </si>
  <si>
    <t>Army Officer, Soldier Killed as Troops Overwhelm Insurgents</t>
  </si>
  <si>
    <t>https://www.evernote.com/l/AYKYDjQf4A1I-ZJvl2FwOHiqVMmO7VGroT0</t>
  </si>
  <si>
    <t>Ten Nigerian troops killed in jihadist ambush</t>
  </si>
  <si>
    <t>https://www.evernote.com/l/AYKVnPjq2VhC4JcKoXeFGCU3JtoCY26QfcQ</t>
  </si>
  <si>
    <t>https://www.evernote.com/l/AYJAGbkPsc1NoohGjrcsPtt_N34Jk7HERAs</t>
  </si>
  <si>
    <t>https://www.evernote.com/l/AYKGLrYj5WdHu4QBQuEPLEocnWOJ8drJbB8</t>
  </si>
  <si>
    <t>Tension in Damaturu as Military Repels Boko Haram Attack</t>
  </si>
  <si>
    <t>https://www.evernote.com/l/AYIQI7ECOcVJHJaqS8eyASXssnO5sSiWy_0</t>
  </si>
  <si>
    <t>https://www.evernote.com/l/AYKYF3YuchZB8JM9rTwW5GWLBkCcZ9e9nzc</t>
  </si>
  <si>
    <t>Suspected Boko Haram fighters kill 11 hunters in Adamawa</t>
  </si>
  <si>
    <t>Aljannaru</t>
  </si>
  <si>
    <t>Song</t>
  </si>
  <si>
    <t>https://www.evernote.com/l/AYLzt-WDXElF0YB_oIH4upanFL-tATWWuEI/</t>
  </si>
  <si>
    <t>https://www.evernote.com/l/AYJYr8Tu2PZPZIMOTZ9Llxm7gL5W_jQd7ew/</t>
  </si>
  <si>
    <t>https://www.evernote.com/l/AYJ5qm1mZexHAYGDSK63iptGouUTd2RVhTo/</t>
  </si>
  <si>
    <t>Song, Adamawa, Nigeria</t>
  </si>
  <si>
    <t>Boko Haram Fighters Kill Five Villagers In Chad</t>
  </si>
  <si>
    <t>lac</t>
  </si>
  <si>
    <t>https://www.evernote.com/l/AYKTq6_24QZHhL1jTPNlGvFjoAC9nLUPxKU/</t>
  </si>
  <si>
    <t>, lac, Nigeria</t>
  </si>
  <si>
    <t>Boko Haram kill 5 hunters in Adamawa village</t>
  </si>
  <si>
    <t>Zumo</t>
  </si>
  <si>
    <t>https://www.evernote.com/l/AYKmufXmI4hB55XY9l3AfaWk7k8sYZYrNBQ/</t>
  </si>
  <si>
    <t>Jihadists kill four troops, one vigilante</t>
  </si>
  <si>
    <t>https://www.evernote.com/l/AYKUKHmI8QVF-oh4jSV7XeMwLGPBa0lyY9M/</t>
  </si>
  <si>
    <t>https://www.evernote.com/l/AYKaaIfBzZBEEqiNM2Yfmt5jSUPTa5Bj7_w/</t>
  </si>
  <si>
    <t>Troops repel Boko Haram attack in Borno</t>
  </si>
  <si>
    <t>https://www.evernote.com/l/AYJsJTcy_fdBu6Jqk1mVuQvMX4BChtL9PHo/</t>
  </si>
  <si>
    <t>https://www.evernote.com/l/AYLR9b2YtRNIZ46otRmJPcOokJAg9Tl2NwM/</t>
  </si>
  <si>
    <t>https://www.evernote.com/l/AYJUNL0kUvNFxYSim3RVMTm95dYMftsSoSU/</t>
  </si>
  <si>
    <t>Suspected Boko Haram Fighters Burn Down Health Centre In Yobe</t>
  </si>
  <si>
    <t>https://www.evernote.com/l/AYKuVuK-hflP67BzhKpZ6KtmQ6vfRN1wSK0/</t>
  </si>
  <si>
    <t>Boko Haram attacks two army locations, seven insurgents killed</t>
  </si>
  <si>
    <t>https://www.evernote.com/l/AYJkPoHUxORIfbe-Jchn6FJjHK3BuJS1OAk/</t>
  </si>
  <si>
    <t>https://www.evernote.com/l/AYIrIp35TIBPT4-ImdBmkf_HzzYsPw1CQ1E</t>
  </si>
  <si>
    <t>https://www.evernote.com/l/AYLRGQ7Ol3JLLKL_5ddtf3bnbj7-w9hMR8Y</t>
  </si>
  <si>
    <t>Boko Haram terrorists hijack ambulance, attack Yobe town</t>
  </si>
  <si>
    <t>https://www.evernote.com/l/AYJXb9oUTCNHIIKD3xDkWdRMsfTbFmqv59E/</t>
  </si>
  <si>
    <t>https://www.evernote.com/l/AYIY44VnAMxG-IvbIrj6bD907FizHlC21v0/</t>
  </si>
  <si>
    <t>https://www.evernote.com/l/AYLwlMSlZHhKqZ-yzoIm2beCx9rbibstTrE/</t>
  </si>
  <si>
    <t>Troops neutralise 13 Boko Haram, ISWAP terrorists in Borno</t>
  </si>
  <si>
    <t>Duguri Island</t>
  </si>
  <si>
    <t>https://www.evernote.com/l/AYKgBLacmitMhodxctOlMwCRQG7YJD6DBw4/</t>
  </si>
  <si>
    <t>https://www.evernote.com/l/AYLxmGrFjCJPhY0MDtLkPhXx5ADeXG0wdc8/</t>
  </si>
  <si>
    <t>https://www.evernote.com/l/AYJPKj1Vzw9Kgq4I92jFwuHnrTEDhnizwig/</t>
  </si>
  <si>
    <t>Three Boko Haram killed in food raid on Borno town</t>
  </si>
  <si>
    <t>https://www.evernote.com/l/AYJmwBuhAUJJt6mTvV3bZ9i7pjxeWXohZKs/</t>
  </si>
  <si>
    <t>https://www.evernote.com/l/AYJfkzUUKtFIv6Hf42gRCjZk_NnE5r5nNfY</t>
  </si>
  <si>
    <t>https://www.evernote.com/l/AYILoaae-YxPTrAZi8XLt5KqAKrgSY7owYg</t>
  </si>
  <si>
    <t>Boko Haram kidnap 21 civilians in north Cameroon</t>
  </si>
  <si>
    <t>Mbreche</t>
  </si>
  <si>
    <t>https://www.evernote.com/l/AYL0iop6sOtBJbM0J5Dz8OsE0wfB-rOMuYs</t>
  </si>
  <si>
    <t>https://www.evernote.com/l/AYJycwyfN2lJYJq1kxsr-IdBjt6QsGeDFLA</t>
  </si>
  <si>
    <t>https://www.evernote.com/l/AYKBOsB-fn1L26kwst4Kqn9uxnyxatbXip4</t>
  </si>
  <si>
    <t>, Mbreche, Nigeria</t>
  </si>
  <si>
    <t>Insurgents Kidnap 14 Persons In Borno</t>
  </si>
  <si>
    <t>https://www.evernote.com/l/AYLY-_mbxoZOHpMk12LxongmT-sIYMMEkCc</t>
  </si>
  <si>
    <t>Boko Haram kills 4 in Cameroonâ€™s far North region</t>
  </si>
  <si>
    <t>https://www.evernote.com/l/AYJIpuNLSXdKvpqpar7ashuvXuh3VTD0_A8</t>
  </si>
  <si>
    <t>https://www.evernote.com/l/AYJcK9kNCtJNcpUJX-IuJE37MSa-WR4IgqM</t>
  </si>
  <si>
    <t>https://www.evernote.com/l/AYI4d4Ex_QdNIbgJJo70rHVCKgbs2TgYsD8</t>
  </si>
  <si>
    <t>Bâ€™Haram explosive kills major</t>
  </si>
  <si>
    <t>https://www.evernote.com/l/AYIlbjfZzqpEUp-TmxxnmS1rq7Evh8EKKS8</t>
  </si>
  <si>
    <t>https://www.evernote.com/l/AYILkP-wdjBCkbZve9-w-UZvy4VTOo6D2Do</t>
  </si>
  <si>
    <t>https://www.evernote.com/l/AYKmvi8zyaRMvJA5zcaPOgtjXcw4lhuSymo</t>
  </si>
  <si>
    <t>ISWAP Kills Two Soldiers, Policeman, Threatens Army In New Video</t>
  </si>
  <si>
    <t>https://www.evernote.com/l/AYKObkdiX09Py6o-37RpgPX_Xh-InbMOD8U</t>
  </si>
  <si>
    <t>https://www.evernote.com/l/AYIbgviNT_5ENbwH5TlYmGHWWKdGkTNaRiA</t>
  </si>
  <si>
    <t>https://www.evernote.com/l/AYKXN8wt6bFOpK0ZKNxlv_p7Y6MN5-9sjzo</t>
  </si>
  <si>
    <t>ISWAP attack kills 15 in northeast Nigeria</t>
  </si>
  <si>
    <t>Mamuri</t>
  </si>
  <si>
    <t>https://www.evernote.com/l/AYKp7XB3dXJGS7rM_5S1m12hhOlDyLIXQdU</t>
  </si>
  <si>
    <t>https://www.evernote.com/l/AYJomXhSurFBbYJMl2d--fGXBhKeJMTXaN4</t>
  </si>
  <si>
    <t>Boko Haram faction kills four kidnapped aid workers</t>
  </si>
  <si>
    <t>https://www.evernote.com/l/AYIoFq2CzpBL156a3mOeYr6_HUqaSbgut7c</t>
  </si>
  <si>
    <t>https://www.evernote.com/l/AYKASm9ZtDFAb7DYKVydl0hVAF1sX-v05NU</t>
  </si>
  <si>
    <t>https://www.evernote.com/l/AYL6qSiYYIpM9LY13zohSv9LOgsAqkmcbN8</t>
  </si>
  <si>
    <t>19 Fulani herdsmen killed in gunfight with Boko Haram terrorists</t>
  </si>
  <si>
    <t>Fuhe</t>
  </si>
  <si>
    <t>Sectarian Actor</t>
  </si>
  <si>
    <t>https://www.evernote.com/l/AYItcDB7Qp1JNK5LGRvD8OHViGq5T1itBXU</t>
  </si>
  <si>
    <t>https://www.evernote.com/l/AYLvV_ZsvxNKGaZEXtUdh4lflgVyYhk8XwE</t>
  </si>
  <si>
    <t>https://www.evernote.com/l/AYIHOpXH3i9DBqpxwV2PEr9QzKw_AHcpBXA</t>
  </si>
  <si>
    <t>Boko Haram militants kill 14 Chad civilians in overnight raid</t>
  </si>
  <si>
    <t>https://www.evernote.com/l/AYItaI2yiKRCl7daqULIMGpM03PKwAibGyk</t>
  </si>
  <si>
    <t>https://www.evernote.com/l/AYLEdX4yZI5PkZ7UfzvU1iNsXu4FSxhBGRg</t>
  </si>
  <si>
    <t>https://www.evernote.com/l/AYJ9fPzwuXlFXpvxQ4VCsmBvU6P4FTzYZ3U</t>
  </si>
  <si>
    <t>ISIS-backed fighters kill seven and abduct five in Borno</t>
  </si>
  <si>
    <t>Burimari</t>
  </si>
  <si>
    <t>https://www.evernote.com/l/AYLc06dpDSVPnauT4aLRotUyNRwA3fAcbk8</t>
  </si>
  <si>
    <t>https://www.evernote.com/l/AYIYkujM5SRCJ43lTKeDzxxnF8aTn_-GzYg</t>
  </si>
  <si>
    <t>https://www.evernote.com/l/AYLLvI8yhJNLHLIXklIUHF_4SuzhM-tOy0o</t>
  </si>
  <si>
    <t>Army wipes out 31 Boko Haram fighters in botched Damaturu invasion</t>
  </si>
  <si>
    <t>https://www.evernote.com/l/AYLaJk2TVJdNcq4q936TGmEm3bQ2FOpuYy0</t>
  </si>
  <si>
    <t>https://www.evernote.com/l/AYLypXlVc9VCsbmHN0XDKTxEmpVK562l2C4</t>
  </si>
  <si>
    <t>https://www.evernote.com/l/AYKuMr7vDIFC74rIiKdlJdQ-OpWNNIdiQ10</t>
  </si>
  <si>
    <t>Six Nigerian soldiers killed in Boko Haram attack</t>
  </si>
  <si>
    <t>https://www.evernote.com/l/AYIUXjM3kTRI-raBiShB9rI9L-LuMzCPFHA</t>
  </si>
  <si>
    <t>https://www.evernote.com/l/AYLc3OjxaehJO4razMoX5xzTUfm2AOHRMHA</t>
  </si>
  <si>
    <t>Three killed, 13 injured in terror attacks in Maiduguri</t>
  </si>
  <si>
    <t>https://www.evernote.com/l/AYL-Cs8Shx1MzI5nEyIq7OZBIQ8uMFUzbcQ</t>
  </si>
  <si>
    <t>https://www.evernote.com/l/AYLR1Le9Yz1GDoFPnT7Kt4yXBSMPmRkbNHo</t>
  </si>
  <si>
    <t>https://www.evernote.com/l/AYIKUh0dqndDYY-oXcPeN85so2T7VtwsT4U</t>
  </si>
  <si>
    <t>â€™48 Boko Haram fighters killed, three arrestedâ€™ as soldiers repel Christmas Eve Biu attack</t>
  </si>
  <si>
    <t>https://www.evernote.com/l/AYKts_7SD0BI768yB5y92qAfVn3G9kAeYEk</t>
  </si>
  <si>
    <t>6 killed, 3 abducted as B/Haram invade Chibok neighbours</t>
  </si>
  <si>
    <t>Kwaranglum</t>
  </si>
  <si>
    <t>https://www.evernote.com/l/AYKFx9PukmBPppfKlVKivugPufYANKQi5QQ</t>
  </si>
  <si>
    <t>https://www.evernote.com/l/AYJIkvChOAtDcZZZrAA66LXQx4TQlxG-fY0</t>
  </si>
  <si>
    <t>https://www.evernote.com/l/AYIR0UlfALxMtL48CFzG6SBniFhZudIZBUc</t>
  </si>
  <si>
    <t>14 Soldiers Killed In Ambush In Western Niger</t>
  </si>
  <si>
    <t>Sanam</t>
  </si>
  <si>
    <t>https://www.evernote.com/l/AYLK2YGYADNOT5MBD-a5M3oJbZqpEoYiwxA</t>
  </si>
  <si>
    <t>, TillabÃ©ri, Nigeria</t>
  </si>
  <si>
    <t>ISWAP executes 11 captives on Christmas Day</t>
  </si>
  <si>
    <t>https://www.evernote.com/l/AYLGY4B-K6hOR7Dp3iZWpMjWLyfE7WOOcmw</t>
  </si>
  <si>
    <t>https://www.evernote.com/l/AYK2Pnmz4K9DobWvyoTkCsHV2tM56tvvUmg</t>
  </si>
  <si>
    <t>https://www.evernote.com/l/AYJEIi8JxTxDSqkAldcQHJ5TbRqWc3gnzfY</t>
  </si>
  <si>
    <t>Troops foil Boko Haram attack on army base in Sambisa forest</t>
  </si>
  <si>
    <t>https://www.evernote.com/l/AYKHyL-eGxxJPpuMzOBfF-0Ct5xUOdoqDM0</t>
  </si>
  <si>
    <t>https://www.evernote.com/l/AYLwGDZ-R5dP75w_yqv7Y7tJB2lOyhLjKio</t>
  </si>
  <si>
    <t>https://www.evernote.com/l/AYI_JTpwAjZJuaYl8flHauhvGh7wBMqo2-A</t>
  </si>
  <si>
    <t>Boko Haram kill 1, abduct 2 in Borno</t>
  </si>
  <si>
    <t>Mandaragirau</t>
  </si>
  <si>
    <t>https://www.evernote.com/l/AYLInGTYzH1GGoY6YIV5nrS7y1if8VaVssk</t>
  </si>
  <si>
    <t>https://www.evernote.com/l/AYLFHrU_ZGBLMqI9qWhl_EDJk2tCnH_cx3U</t>
  </si>
  <si>
    <t>https://www.evernote.com/l/AYKnoe4_FuhD-pLwAb-SmKLfPM6DTzHxw78</t>
  </si>
  <si>
    <t>Boko Haram kills would-be bride, friends in Borno village</t>
  </si>
  <si>
    <t>casualties approx (woman and friends killed)</t>
  </si>
  <si>
    <t>https://www.evernote.com/l/AYL2NyB5UmxOUqCmEZkDPGTmMbIBiyQFkcY</t>
  </si>
  <si>
    <t>https://www.evernote.com/l/AYJ6gcjLo6tKArRBKerCDwk6Yp9j50d2VME</t>
  </si>
  <si>
    <t>Four killed as troops repel Boko Haram attack</t>
  </si>
  <si>
    <t>https://www.evernote.com/l/AYIcfsGlnslLGaZVcYP-eoK7y797g9bjkwM</t>
  </si>
  <si>
    <t>https://www.evernote.com/l/AYKS3zQVkwBMF4oXaxX0xR8zH1cdMU2Js_U</t>
  </si>
  <si>
    <t>https://www.evernote.com/l/AYJq64pho9hFwbUyTxy-MgUFt2Dy4s4IsJI</t>
  </si>
  <si>
    <t>Boko Haram Terrorists Kill Siblings During Attack On Borno Town</t>
  </si>
  <si>
    <t>Payasatan Bilaburdar</t>
  </si>
  <si>
    <t>https://www.evernote.com/l/AYKchKmfN7VIF7cYJBuAynFzoO-kxhnwDkQ</t>
  </si>
  <si>
    <t>https://www.evernote.com/l/AYKxrry4f0xF2qGiPssx6btI2ys-eZFgwCo</t>
  </si>
  <si>
    <t>https://www.evernote.com/l/AYLvP8OuEURNl4aSo8F6Tve-_fgkr0TNYnc</t>
  </si>
  <si>
    <t>Nigerian Army kills 2 Boko Haram terrorists; 4 soldiers killed</t>
  </si>
  <si>
    <t>https://www.evernote.com/l/AYKK7Oy-in1NEJJfJyyKtwmdqLwNu-4cEnU</t>
  </si>
  <si>
    <t>https://www.evernote.com/l/AYKwmsYnfT9L1LApD39dWx6K3tOfLImumjE</t>
  </si>
  <si>
    <t>https://www.evernote.com/l/AYIAg170A25FfJCYdzX1LdK9cRQ-A-2AHfo</t>
  </si>
  <si>
    <t>Boko Haram abducts CAN chairman</t>
  </si>
  <si>
    <t>https://www.evernote.com/l/AYK8LZUUM6lC2JHZRrkkt7QE5Lqxn1Z2hfI</t>
  </si>
  <si>
    <t>https://www.evernote.com/l/AYIwHaHd2DhHOJ7RvimCLCJ7fsPKQJ5GvUE</t>
  </si>
  <si>
    <t>https://www.evernote.com/l/AYI9ILks4eFHCIUSYXVqWZdRFJt2sX31cfQ</t>
  </si>
  <si>
    <t>Military Loses Four Officers, Kills Six Insurgents in Borno</t>
  </si>
  <si>
    <t>https://www.evernote.com/l/AYI7R75zt6JLPpX4GA2R2NviXE_2QO4wKwU</t>
  </si>
  <si>
    <t>Bomb Explosion Kills 32, Injures Over 35 Persons In Borno</t>
  </si>
  <si>
    <t>https://www.evernote.com/l/AYK85eQbH1lJZZiN25qAy3A1VrP3DRAdfzk</t>
  </si>
  <si>
    <t>https://www.evernote.com/l/AYKNxvAAtDFIuZG-JqewIDPo8BGHyZLhPhs</t>
  </si>
  <si>
    <t>https://www.evernote.com/l/AYIIErQYfvBPEJh7DvLmuOVneyQ5Uscj2po</t>
  </si>
  <si>
    <t>Army confirms Boko Haram ambush on Theatre Commanders convoy</t>
  </si>
  <si>
    <t>https://www.evernote.com/l/AYLh4v-knOdMtaKoZEQhTI1vFwYOjEZt-dg</t>
  </si>
  <si>
    <t>https://www.evernote.com/l/AYKFlWRV-npHJYuMboJZlyn_UFsuNtu_3-o</t>
  </si>
  <si>
    <t>https://www.evernote.com/l/AYLG8-1y531G_YmA4viqzKElIGDBRtEskE0</t>
  </si>
  <si>
    <t>Police Mourn Officers Killed By Boko Haram In Borno</t>
  </si>
  <si>
    <t>Kundori</t>
  </si>
  <si>
    <t>https://www.evernote.com/l/AYJuu0JGlfJOOox2_481KszxNW3hlwr9yLA</t>
  </si>
  <si>
    <t>Army Personnel Injured, Several Terrorists Killed During Gunfight In Katsina</t>
  </si>
  <si>
    <t>Magama Jibiya</t>
  </si>
  <si>
    <t>Jibia</t>
  </si>
  <si>
    <t>https://www.evernote.com/l/AYI1BphDortITZ6jEWNXAYSJwRt_8rNdDYc</t>
  </si>
  <si>
    <t>Jibia, Katsina, Nigeria</t>
  </si>
  <si>
    <t>Militant attack in Nigerian town kills 20 soldiers, 3 civilians, displaces 1,000 residents</t>
  </si>
  <si>
    <t>https://www.evernote.com/l/AYI-kOC2ZW9PV4bal2Qx0ofxnsGWXQkKVJQ</t>
  </si>
  <si>
    <t>https://www.evernote.com/l/AYKqy6dNAWZO7KYoSFWwZbGpRdprO0m8eng</t>
  </si>
  <si>
    <t>https://www.evernote.com/l/AYJE0PX9Q7RH5IV1zAIzUvmpK3y62MVA3W4</t>
  </si>
  <si>
    <t>Boko Haram slaughters three, abducts seven on Maiduguri-Damaturu highway</t>
  </si>
  <si>
    <t>https://www.evernote.com/l/AYJ35rAkh9JA0a9qdSsJw73o7qIw2qGgQtw</t>
  </si>
  <si>
    <t>https://www.evernote.com/l/AYIAIOkNKmZN3KuipaGBvhE1uc4g1Yc-LC8</t>
  </si>
  <si>
    <t>https://www.evernote.com/l/AYKgobSWrahAppFb2F2XOTUmJ9airFFJspw</t>
  </si>
  <si>
    <t>Boko Haram militants kill four, kidnap four in Chad</t>
  </si>
  <si>
    <t>Alom</t>
  </si>
  <si>
    <t>https://www.evernote.com/l/AYJrx8rbQY5KaZGk5PAGGjblMrM9CzIksp0</t>
  </si>
  <si>
    <t>https://www.evernote.com/l/AYIzFJdio0hFdK___6ULVgrDHpKr4limW6Q</t>
  </si>
  <si>
    <t>Jihadists attack key aid facility in Borno</t>
  </si>
  <si>
    <t>https://www.evernote.com/l/AYJ1MdEucf9Ex5qW69PkPvUP3jhYnyg7UXg</t>
  </si>
  <si>
    <t>https://www.evernote.com/l/AYJvXAuwdYNEH6bkIrpOEfFOzQQuIrWQadM</t>
  </si>
  <si>
    <t>https://www.evernote.com/l/AYI9SMNegW5A6a-_95p1SfAViPjq2_x_hgw</t>
  </si>
  <si>
    <t>4 soldiers killed in fresh Boko Haram attack, scores abducted</t>
  </si>
  <si>
    <t>https://www.evernote.com/l/AYL2XJUa5PxNObmdyo49vtxUtOfpxKFh6bA</t>
  </si>
  <si>
    <t>https://www.evernote.com/l/AYLMh370KbhFEqpRLDsSflRD_hsBjT-vwaA</t>
  </si>
  <si>
    <t>https://www.evernote.com/l/AYLLss2NNNZJk5z78_egm37kFC1_3eucoFA</t>
  </si>
  <si>
    <t>Suicide bomber kills nine civilians in western Chad</t>
  </si>
  <si>
    <t>https://www.evernote.com/l/AYIm6bxb1KpDW7rwY6ONhBn07niHOE6mhAM</t>
  </si>
  <si>
    <t>https://www.evernote.com/l/AYKzPJQiOQFJk5PLyVXv3SgwMOPon_UHniw</t>
  </si>
  <si>
    <t>https://www.evernote.com/l/AYLmQeLCt9dJR64XREiMZ8pZInvD6XFng-8</t>
  </si>
  <si>
    <t>Three Injured As Suspected Boko Haram Insurgents Attack Yobe Community</t>
  </si>
  <si>
    <t>Kalgeri</t>
  </si>
  <si>
    <t>https://www.evernote.com/l/AYIrbg8swl5ObY8jEcIHTGARO0xL4lbBS4E</t>
  </si>
  <si>
    <t>13 soldiers, 4 insurgents killed in gunfire exchange in Borno</t>
  </si>
  <si>
    <t>https://www.evernote.com/l/AYJuGx2YRfFNI4-ctxfw6b7sTK8Uum5av7w</t>
  </si>
  <si>
    <t>ISWAP executes kidnapped Nigerian pastor</t>
  </si>
  <si>
    <t>https://www.evernote.com/l/AYI8MYefRaJFEaAAsl92V5-7XFIqvPprm6M</t>
  </si>
  <si>
    <t>https://www.evernote.com/l/AYK44HW6UqlJPL9fdBkHSEDjZgc8HaRWDA4</t>
  </si>
  <si>
    <t>https://www.evernote.com/l/AYJSp8nVhcFNdq_etG5uLke1IL8t-O1Abj4</t>
  </si>
  <si>
    <t>Boko Haram ransacks another community in Borno</t>
  </si>
  <si>
    <t>Mallam Bukaranti</t>
  </si>
  <si>
    <t>https://www.evernote.com/l/AYJmE9gISuxL8ruSH8H1q5-QlnFmgC_x_IA</t>
  </si>
  <si>
    <t>Rep kicks as Boko Haram kills UNIMAID student, Dalep</t>
  </si>
  <si>
    <t>https://www.evernote.com/l/AYKsPzmbilZECbkq3ZByXcdGe3L35Q2VGtQ</t>
  </si>
  <si>
    <t>https://www.evernote.com/l/AYKo8aHsGghAMZwHqKO4OBKq4WeToR47bFs</t>
  </si>
  <si>
    <t>Bâ€™ Haram: Battle in Borno claims 8 soldiers, many terrorists</t>
  </si>
  <si>
    <t>"several" terrorists killed</t>
  </si>
  <si>
    <t>https://www.evernote.com/l/AYLR66f4fQZLEY-_Z-lTBG-2ZW4fl6umaOY</t>
  </si>
  <si>
    <t>https://www.evernote.com/l/AYKaXpD4j8lCwoUU3euv4PoRqY2uQcEIVAU</t>
  </si>
  <si>
    <t>https://www.evernote.com/l/AYKIBtYNZFxLx6YgHEqJaN8leixEx4GbJ_s</t>
  </si>
  <si>
    <t>Several killed in fight between Boko Haram, ISWAP members</t>
  </si>
  <si>
    <t>Sunnawa</t>
  </si>
  <si>
    <t>"several" killed</t>
  </si>
  <si>
    <t>https://www.evernote.com/l/AYIdr-l9PjVFB7kW88FYjcfM8Rdrgqj_xOQ</t>
  </si>
  <si>
    <t>https://www.evernote.com/l/AYLc-9x989NBfKor_2azMQCr5S9b9V1ltmk</t>
  </si>
  <si>
    <t>https://www.evernote.com/l/AYJaBlyNHyJP6492E1rYzz6XDknYglu_ju0</t>
  </si>
  <si>
    <t>10 Loggers Killed In Borno By Terrorists</t>
  </si>
  <si>
    <t>Lura</t>
  </si>
  <si>
    <t>https://www.evernote.com/l/AYICl_v4gkNKu4i8OBGJGSkPZLe9ieFnaos</t>
  </si>
  <si>
    <t>https://www.evernote.com/l/AYLD8E_oSwxErJdvLxbVu9skaGSAc3PAXXM</t>
  </si>
  <si>
    <t>https://www.evernote.com/l/AYIHmw_bgBBGrIwiPjmwCOYAgRViEv38E3s</t>
  </si>
  <si>
    <t>B/Haram: 3 dead, 13 injured in suicide attack</t>
  </si>
  <si>
    <t>https://www.evernote.com/l/AYIqFEhEWINCc4vWmtEpWrffTOOoQP74KvI</t>
  </si>
  <si>
    <t>https://www.evernote.com/l/AYI3apQGLghMDZ_7l8pEheU1uMByCH4No10</t>
  </si>
  <si>
    <t>https://www.evernote.com/l/AYJNWWZ-8hVGBaNUk7FslThVMbtTio_5WN0</t>
  </si>
  <si>
    <t>Six Chad soldiers killed in Boko Haram attack</t>
  </si>
  <si>
    <t>https://www.evernote.com/l/AYIwI0syBz1JKZA2KKSSS0OKYl8Ss86D8cU</t>
  </si>
  <si>
    <t>Boko Haram - 3 Slaughtered, One Wounded On Maiduguri/Damaturu Road</t>
  </si>
  <si>
    <t>https://www.evernote.com/l/AYJI3RFFDe1J_YnpzmvGYrbumJ9Lno_eogc</t>
  </si>
  <si>
    <t>https://www.evernote.com/l/AYLf-90bhj5GD5hOXGFgffmkp_VNIdXDJOM</t>
  </si>
  <si>
    <t>Five killed in jihadist attack in Cameroon</t>
  </si>
  <si>
    <t>Blangoua</t>
  </si>
  <si>
    <t>https://www.evernote.com/l/AYIPUZD3jTFKCIc75WviX5BwBHLcJOjMgXQ</t>
  </si>
  <si>
    <t>https://www.evernote.com/l/AYJY0x3xLXpObrBDDfNMZXyvMtiRrAMOcYo</t>
  </si>
  <si>
    <t>Boko Haram, soldiers engage in fierce gun battle in Borno</t>
  </si>
  <si>
    <t>https://www.evernote.com/l/AYIOFrM5QBxIMoqJwoGnkwh6pnFSzh6tuh8</t>
  </si>
  <si>
    <t>https://www.evernote.com/l/AYKTs2Yve_NE16r_M_0_MQ0-KsA98y393uE</t>
  </si>
  <si>
    <t>Female Boko Haram suicide bomber kills 3 boys in Borno</t>
  </si>
  <si>
    <t>Muna Dalti</t>
  </si>
  <si>
    <t>https://www.evernote.com/l/AYJpat0lD0dODJ8fd63HY7PYeU7BDM7dXr8</t>
  </si>
  <si>
    <t>https://www.evernote.com/l/AYJwB_k9BxdDL566CrKvrQKN2DRIPfJqN2U</t>
  </si>
  <si>
    <t>https://www.evernote.com/l/AYJW2pWCS9RDUqL6f5vdgcxVpdI2U49etDI</t>
  </si>
  <si>
    <t>Boko Haram kills three soldiers, one civilian</t>
  </si>
  <si>
    <t>https://www.evernote.com/l/AYI4zqohL7ZOlIdVYodriLauxfVijoqGkow</t>
  </si>
  <si>
    <t>https://www.evernote.com/l/AYIH2JA3qMtHipI1kiXGVwtSlZcawnViFw4</t>
  </si>
  <si>
    <t>ISWAP kills three soldiers, seizes two military vehicles in Borno</t>
  </si>
  <si>
    <t>https://www.evernote.com/l/AYLHcZ29O7FA35V5b4K-SVQPA_NCp5ApJlI</t>
  </si>
  <si>
    <t>https://www.evernote.com/l/AYKw_KlwZfBFbLi0qmDLOIxYkcg_Jv5-5jE</t>
  </si>
  <si>
    <t>https://www.evernote.com/l/AYIZtQVFL51CjZ2mMeX6V7caXqmYNX2Nqbg</t>
  </si>
  <si>
    <t>Two Killed, 20 Houses Burnt As Boko Haram Attacks Cameroon Village</t>
  </si>
  <si>
    <t>https://www.evernote.com/l/AYLQ3tZG15xBNKA0Dh-kiFpwZ7YrnctabAw</t>
  </si>
  <si>
    <t>https://www.evernote.com/l/AYJcrK7PcvJJvYELmgr-CgLjHZNCblM6yJs</t>
  </si>
  <si>
    <t>https://www.evernote.com/l/AYLQo0vvKOlO0Ik5uk9D8lsupcXVlCxRsOA</t>
  </si>
  <si>
    <t>In Daring Operation, Police Storm Kaduna Forest, Kill 250 Terrorists</t>
  </si>
  <si>
    <t>Kuduru Forest</t>
  </si>
  <si>
    <t>Birnin-G</t>
  </si>
  <si>
    <t>Ansaru (BH faction)</t>
  </si>
  <si>
    <t>https://www.evernote.com/l/AYJByuHz5FxD6aMF6SMT7GfsC7pqu3tUKiw</t>
  </si>
  <si>
    <t>https://www.evernote.com/l/AYLGlndXMxtEb42JzG-k_gGBJFS0nNJQZjI</t>
  </si>
  <si>
    <t>https://www.evernote.com/l/AYJ97k6HBiVESIQdPDWbpldFNjYE7t1OvTM</t>
  </si>
  <si>
    <t>Birnin-G, Kaduna, Nigeria</t>
  </si>
  <si>
    <t>Kaduna: Two wanted terror commanders killed, three terrorists arrested</t>
  </si>
  <si>
    <t>https://www.evernote.com/l/AYJEErwuOadBSZl1Fpc967qvskYgDXBJ5dw</t>
  </si>
  <si>
    <t>https://www.evernote.com/l/AYITqJJbfTlGL5O-vSk2DxREz_zeCO1N5ko</t>
  </si>
  <si>
    <t>6 civilians killed in jihadist-hit Niger</t>
  </si>
  <si>
    <t>https://www.evernote.com/l/AYJPorQDN71LloTLV1W8PXjAOwpNuumqBTo</t>
  </si>
  <si>
    <t>https://www.evernote.com/l/AYLnWXtAodBGpJr3ppL8EHWtJ01I8bfO8oM</t>
  </si>
  <si>
    <t>https://www.evernote.com/l/AYLnpeziFrpDIotVnrxachbSjrti5RaNu38</t>
  </si>
  <si>
    <t>Boko Haram kills 30, abducts many in Maiduguri</t>
  </si>
  <si>
    <t>kidnapped "many"</t>
  </si>
  <si>
    <t>https://www.evernote.com/l/AYKmP3N6zlFNkpBEIXAqLmmkbaDWKh7tPEU</t>
  </si>
  <si>
    <t>https://www.evernote.com/l/AYJWr4xF7wxCE4aYZ5HyYoFNH0MyFFlAoOU</t>
  </si>
  <si>
    <t>https://www.evernote.com/l/AYK5kKRXjuVB-bRzMH8BxqUFJYSGlb17IeY</t>
  </si>
  <si>
    <t>Two soldiers, one insurgent killed in fresh Borno attack</t>
  </si>
  <si>
    <t>https://www.evernote.com/l/AYKGAFcjxOxJYpi4jf_wrGnU8Tss7takETs</t>
  </si>
  <si>
    <t>https://www.evernote.com/l/AYKjaYFddlBOQqv-YOfuu2UOKzzfv9bAtC4</t>
  </si>
  <si>
    <t>One soldier killed in fresh Borno attack</t>
  </si>
  <si>
    <t>Three civilian JTF, several insurgents killed in fresh Borno attack</t>
  </si>
  <si>
    <t>3 CJTF; several BH killed</t>
  </si>
  <si>
    <t>Boko Haram Attacks Maiduguri Hours After Buhariâ€™s Visit</t>
  </si>
  <si>
    <t>https://www.evernote.com/l/AYLBeExLneRKJ60HGq_sTW12JsDzWUVOycw</t>
  </si>
  <si>
    <t>https://www.evernote.com/l/AYLDm_ALTUFCebCjatC1DXFSTlGkYO0EhVA</t>
  </si>
  <si>
    <t>https://www.evernote.com/l/AYLK4upcYPBMWbqlohiVpL-si-WnaU4d81A</t>
  </si>
  <si>
    <t>Boko Haram repelled in Damaturu</t>
  </si>
  <si>
    <t>https://www.evernote.com/l/AYKXVx0vZFlBTLkGWQ1BOx6KVZiBg4GaF0g</t>
  </si>
  <si>
    <t>https://www.evernote.com/l/AYJ6w8nMQuJAeLhm7lKGEjj6Mkui49Co9iI</t>
  </si>
  <si>
    <t>https://www.evernote.com/l/AYIbl6q7F1ZMD6FsaM-gm-IjRmFZEs_49ek</t>
  </si>
  <si>
    <t>Soldiers repel another Boko Haram attack on Maiduguri</t>
  </si>
  <si>
    <t>https://www.evernote.com/l/AYI35VN7nw9LOLdOVvpTamy6VvV-6TbGvHw</t>
  </si>
  <si>
    <t>Suspected Boko Haram Insurgents Attack Chibok Village, Burn Houses</t>
  </si>
  <si>
    <t>Kwarangilim</t>
  </si>
  <si>
    <t>https://www.evernote.com/l/AYI2P4C12gBIraszUln937nVpI6pQr47pYk</t>
  </si>
  <si>
    <t>https://www.evernote.com/l/AYKyvnt7r4NMgpqRWTXd6005wPIbvfPvWds</t>
  </si>
  <si>
    <t>https://www.evernote.com/l/AYLwkYDKuftIbp74JvZh3YzL9NjS_UtmbA4</t>
  </si>
  <si>
    <t>Many feared killed as Boko Haram attacks vigilante in Yobe</t>
  </si>
  <si>
    <t>"some" vigilantes killed</t>
  </si>
  <si>
    <t>https://www.evernote.com/l/AYIh3enTG2RIsLo7KD9TFO1rN-R4Is_Yogo</t>
  </si>
  <si>
    <t>https://www.evernote.com/l/AYK7srAqnOJJCodqTmDFzit6y_Tk-ni83vc</t>
  </si>
  <si>
    <t>https://www.evernote.com/l/AYKXtFqs9rhHoa6gy4Kj3jvb7IxGczTZNhg</t>
  </si>
  <si>
    <t>Boko Haram Terrorists Burn Police Barracks, Churches, Army General's House In Adamawa</t>
  </si>
  <si>
    <t>https://www.evernote.com/l/AYJcoxcuZUlBGqaOGXxverEIGa1VZJu6r60</t>
  </si>
  <si>
    <t>https://www.evernote.com/l/AYKne6vk6KRAibdkXGj3Wo2JaCn7PCWyck4</t>
  </si>
  <si>
    <t>https://www.evernote.com/l/AYLOYKG_XQxFxI6NEuzYUYT2QD25O3afsBE</t>
  </si>
  <si>
    <t>Top Civilian-JTF official abducted in Chibok, among others</t>
  </si>
  <si>
    <t>Bambara</t>
  </si>
  <si>
    <t>w/ "others"</t>
  </si>
  <si>
    <t>https://www.evernote.com/l/AYJJQGToYz5I3qTyVESvk20wBqHIZr4huDs</t>
  </si>
  <si>
    <t>https://www.evernote.com/l/AYKQkIA3O75A26uIDbhyOOzgsrEpzMmNdRI</t>
  </si>
  <si>
    <t>https://www.evernote.com/l/AYLyyXTb729HCpmVozc5ZoY-aRCIf-Q-fKE</t>
  </si>
  <si>
    <t>25 Boko Haram commanders, chief judge killed, terrorists in disarray</t>
  </si>
  <si>
    <t>over the last 2 months; LGA est</t>
  </si>
  <si>
    <t>https://www.evernote.com/l/AYItkMqYjihEYImhHGQl3P_m__3w_6WfNNA</t>
  </si>
  <si>
    <t>https://www.evernote.com/l/AYI9wcdHAmxBBJqbvhLsfC7_D4-VUWqwC8c</t>
  </si>
  <si>
    <t>https://www.evernote.com/l/AYJa91d6e_xFNp_nczPRr-5gTOwrcaHNHMc</t>
  </si>
  <si>
    <t>Boko Haram kill 10 in northeast Nigerian village</t>
  </si>
  <si>
    <t>Rumirgo</t>
  </si>
  <si>
    <t>https://www.evernote.com/l/AYKxQo1b2j9BOIzxhR2-Lb291gWnkYwZhhU/</t>
  </si>
  <si>
    <t>https://www.evernote.com/l/AYIXJxTbCE5NqbFTSeeT4cpbB4h8RElCBKg/</t>
  </si>
  <si>
    <t>Army confirms 3 soldiers, 19 insurgents killed in Damboa attack</t>
  </si>
  <si>
    <t>https://www.dailytrust.com.ng/army-confirms-3-soldiers-19-insurgents-killed-in-damboa-attack.html</t>
  </si>
  <si>
    <t>https://news2.onlinenigeria.com/news/general/818379-we-killed-19-insurgents-in-borno-but-lost-three-soldiers-army.html</t>
  </si>
  <si>
    <t>https://thenationonlineng.net/22-killed-in-troops-boko-haram-firefight/</t>
  </si>
  <si>
    <t>Dapchi Attack: Six police officers, two others killed</t>
  </si>
  <si>
    <t>suspected BH</t>
  </si>
  <si>
    <t>https://www.premiumtimesng.com/news/headlines/380453-boko-haram-emergency-officials-evacuate-6-police-corpses-2-others-after-dapchi-attack.html</t>
  </si>
  <si>
    <t>https://punchng.com/again-terrorists-kill-five-policemen-in-dapchi/</t>
  </si>
  <si>
    <t>https://www.dailytrust.com.ng/boko-haram-kills-8-burns-police-station.html</t>
  </si>
  <si>
    <t>Boko Haram members attack Niger Republic military base</t>
  </si>
  <si>
    <t>Chetima Wangou</t>
  </si>
  <si>
    <t>https://www.evernote.com/l/AYLcODpFUPNEu4Mlr067puWvt_NtXBF0o1w</t>
  </si>
  <si>
    <t>https://www.evernote.com/l/AYK-5y_Bc0RIBqZK4yb12MxM9buGoTdjcMI</t>
  </si>
  <si>
    <t>https://www.evernote.com/l/AYJAqfRxGR1BO42KIpTLG674FeL_U0PNEqI</t>
  </si>
  <si>
    <t>Six Nigerian soldiers, 3 militants killed in Boko Haram ambush</t>
  </si>
  <si>
    <t>https://www.evernote.com/l/AYJeSTnEyElOj7InwaqCqTStFlw9qmT79ns</t>
  </si>
  <si>
    <t>https://www.evernote.com/l/AYJQQopM2WVIq7t19jqhIfADonEXKbhlbjI</t>
  </si>
  <si>
    <t>https://www.evernote.com/l/AYJw8ctK_LdGvbU-GccrbA6jS6DoxHBaHgs</t>
  </si>
  <si>
    <t>Boko Haram Terrorists Kill 92 Chadian Soldiers In 'Deadliest' Attack</t>
  </si>
  <si>
    <t>https://www.evernote.com/l/AYIWWkSF8XVP5KbPtJW3XhOpzKtjq6nE830</t>
  </si>
  <si>
    <t>https://www.evernote.com/l/AYIRu0YKHa1NWZ-Qxn2qzZr7UWb7gTux-O8</t>
  </si>
  <si>
    <t>At least 70 Nigerian soldiers killed in jihadist ambush</t>
  </si>
  <si>
    <t>Gorgi</t>
  </si>
  <si>
    <t>https://www.evernote.com/l/AYLfBvN6LuxNzoieap70udr3uwnuTYMesvg</t>
  </si>
  <si>
    <t>https://www.evernote.com/l/AYJKiXUx0OdLBI-nGTka7TITryhhZ3QKevI</t>
  </si>
  <si>
    <t>https://www.evernote.com/l/AYJmpyFHg9tMpKu-TAefpw0ESrVuAn_tNY8</t>
  </si>
  <si>
    <t>Five killed in ISWAP ambush in Nigeria</t>
  </si>
  <si>
    <t>https://www.evernote.com/l/AYK58Nk-BNlNiZoNe7nt1bNia7evK_yVAZs</t>
  </si>
  <si>
    <t>https://www.evernote.com/l/AYLKA4b0dcJMX5YxqCjW-8YJI2w2Ruh5Z6k</t>
  </si>
  <si>
    <t>Six passengers â€˜killed in Boko Haram ambushâ€™</t>
  </si>
  <si>
    <t>https://www.evernote.com/l/AYINDt11GBdGeKFM7Iz1AIxNiFPA6ZFGMaQ</t>
  </si>
  <si>
    <t>Boko Haram attack, with â€™15 gun trucks,â€™ repelled by Nigerian soldiers</t>
  </si>
  <si>
    <t>https://www.evernote.com/l/AYLJW6RReJ1J4INpO6oWZS_Cqn4gnOGe9xs</t>
  </si>
  <si>
    <t>Boko Haram suicide bombers kill 10 in Cameroon</t>
  </si>
  <si>
    <t>https://www.evernote.com/l/AYKjkEnQ40RH0oLj29FbH6a3WIY-R7v4mP8</t>
  </si>
  <si>
    <t>https://www.evernote.com/l/AYITTZIwwK1DW64e4elzLNw5CH-yl_csCPg</t>
  </si>
  <si>
    <t>https://www.evernote.com/l/AYKNMlgvu7RE-6J7vKibiN2fNwzUfepS2Os</t>
  </si>
  <si>
    <t>Bâ€™Haram loot shops, razes houses in Adamawa</t>
  </si>
  <si>
    <t>https://www.evernote.com/l/AYI4ERN53BdOHK5LlDd2Bcfgy8Iy-nI3Qas</t>
  </si>
  <si>
    <t>https://www.evernote.com/l/AYJhtmGJY7pMAbV40SiPtnpPV59gQaIjmY8</t>
  </si>
  <si>
    <t>https://www.evernote.com/l/AYLtouE26sRMO4buK0jQd1hg9nbU0mpggm8</t>
  </si>
  <si>
    <t>Nigeria, Niger troops kill Bâ€™Haram insurgents</t>
  </si>
  <si>
    <t>Kure</t>
  </si>
  <si>
    <t>https://www.evernote.com/l/AYJdZAvZZQZGpKGlkUNJq92plKRgmwnuj7o</t>
  </si>
  <si>
    <t>https://www.evernote.com/l/AYJKk_g2CDhGpppM0iFmByKvfu0TX9Djqns</t>
  </si>
  <si>
    <t>https://www.evernote.com/l/AYJ-nABp7n1Dp6g_iHFeGLrwEdmkMozX7uM</t>
  </si>
  <si>
    <t>Boko Haram kills three persons, loot, destroy shops in Borno communities</t>
  </si>
  <si>
    <t>Wamdeo and Chul</t>
  </si>
  <si>
    <t>https://www.evernote.com/l/AYKKnfDa_lBDRaeVJIkcxdU099Rab5S3jFE</t>
  </si>
  <si>
    <t>https://www.evernote.com/l/AYJfkTuQJCBHqZ-af8RyDH9n08pcsqB0wcc</t>
  </si>
  <si>
    <t>Chad army says 52 troops, 1,000 jihadists killed in offensive</t>
  </si>
  <si>
    <t>Over the past month</t>
  </si>
  <si>
    <t>https://www.evernote.com/l/AYKEu6iH2xRBBb-f1lOUxa7efinvCXTk5vw</t>
  </si>
  <si>
    <t>https://www.evernote.com/l/AYLqz0vVIEJBirqD2TtVLX4P_053tWCozck</t>
  </si>
  <si>
    <t>https://www.evernote.com/l/AYL_sAe-DhtNcacYfpiQhMUECUVJZxDES5M</t>
  </si>
  <si>
    <t>How Boko Haram attacked travellers, killed eight, kidnapped seven</t>
  </si>
  <si>
    <t>https://www.evernote.com/l/AYJ6bJEeNsJE_6XVAIYOGuinl1F0VmUeVb4</t>
  </si>
  <si>
    <t>https://www.evernote.com/l/AYKe0S0kkU1DZoOCHAouSKbAHaRhrIeFu1c</t>
  </si>
  <si>
    <t>https://www.evernote.com/l/AYLXEuqLicFLx58QDgB45KB6uaGMdUMSe5g</t>
  </si>
  <si>
    <t>Insurgents kill 5 security personnel in Borno</t>
  </si>
  <si>
    <t>Buta</t>
  </si>
  <si>
    <t>https://www.evernote.com/l/AYK4zj-4g0ZKsJ2orwhBIYLMBNGX9d6ZIVY</t>
  </si>
  <si>
    <t>https://www.evernote.com/l/AYIwrhOv3ZZH4YqIby6ICTL9_MHJnrvu9EY</t>
  </si>
  <si>
    <t>B/Haram kills vigilante, abducts pregnant mother in Yobe</t>
  </si>
  <si>
    <t>https://www.evernote.com/l/AYJDnWTVaJpFlbaZAuGn0OG1rfeX1BakWAU</t>
  </si>
  <si>
    <t>Nigerian Troops Repel Boko Haram Insurgents In Yobe State</t>
  </si>
  <si>
    <t>Gumsa</t>
  </si>
  <si>
    <t>https://www.evernote.com/l/AYIM_dmBHQVLS4v7D4gaxbaf2p4uaRDh-p4</t>
  </si>
  <si>
    <t>https://www.evernote.com/l/AYLTLfRCXa5IbYCak1BE-tSC-PnRpgbcekk</t>
  </si>
  <si>
    <t>https://www.evernote.com/l/AYKVRP6X3uNC_ozd3_skbKsxQ5ZQB5H2nqY</t>
  </si>
  <si>
    <t>Boko Haram Terrorists Ambush Convoy Of Ex-Borno Governor, Ali Modu Sheriff, Kill Three Policemen, Two Others</t>
  </si>
  <si>
    <t>https://www.evernote.com/l/AYKIV8d-DPtGJK-nML_S8HwHiwnaM28pLJk</t>
  </si>
  <si>
    <t>https://www.evernote.com/l/AYIKoQi1xhBAW6QSXMD362Hz9PE79C48sUI</t>
  </si>
  <si>
    <t>https://www.evernote.com/l/AYLgqE1JfUtFJLvLK4WHiPabG8K9aDfDM4c</t>
  </si>
  <si>
    <t>Troops Kill 11 Boko Haram Terrorists, Recover Weapons</t>
  </si>
  <si>
    <t>https://www.evernote.com/l/AYK99GoPhbdE7L9QZEy7y9rYfEYC3xhxBpc</t>
  </si>
  <si>
    <t>https://www.evernote.com/l/AYIYyptLngJEvqhQj3ALWSsUQe5f5nvh_Vg</t>
  </si>
  <si>
    <t>https://www.evernote.com/l/AYIEZjikXEJKgp5lbyZQ2lQK3dW0QWb13a4</t>
  </si>
  <si>
    <t>Boko Haram jihadists clash with army near key Niger city</t>
  </si>
  <si>
    <t>https://www.evernote.com/l/AYLuDv4xjWxETaBNfAxT7CL-LPqbZpT4PLE</t>
  </si>
  <si>
    <t>Suspected Insurgents Overpower Local Vigilante, Attack Village In Borno</t>
  </si>
  <si>
    <t>https://www.evernote.com/l/AYK_njneAYFG8byyqJdiHodfzGtV8uxeChk</t>
  </si>
  <si>
    <t>Boko Haram Fighters Kill 2 in Overnight Raid on Adamawa Community</t>
  </si>
  <si>
    <t>Dumankara</t>
  </si>
  <si>
    <t>https://www.evernote.com/l/AYKnFaUimDZOUZrGUkyb1tfIuOzLH6zfTLY</t>
  </si>
  <si>
    <t>Army kills 20 Boko Haram terrorists in Borno</t>
  </si>
  <si>
    <t>https://www.evernote.com/l/AYI3fl947dZK54L2ctGcmN_xDLqVut3Ibyg</t>
  </si>
  <si>
    <t>https://www.evernote.com/l/AYLRtkKYoy9Mh6EACLSaMpi00q-CzNgm45E</t>
  </si>
  <si>
    <t>Troops neutralise three suicide bombers</t>
  </si>
  <si>
    <t>https://www.evernote.com/l/AYJSnwcxUeZK5oxEv91ZL3-ZTk3KqfIclJQ</t>
  </si>
  <si>
    <t>https://www.evernote.com/l/AYL_SSWetutI5625JG5Nxqwxv5fwdqVmiK8</t>
  </si>
  <si>
    <t>https://www.evernote.com/l/AYIACC450H9NEbgvvGpzQWJQ8yxiOnNGmwI</t>
  </si>
  <si>
    <t>25 â€˜Boko Haram terroristsâ€™ killed in Niger</t>
  </si>
  <si>
    <t>https://www.evernote.com/l/AYLFHAWC5zROxIu-cnUWMPz7nIiIzcEdA3s</t>
  </si>
  <si>
    <t>https://www.evernote.com/l/AYI7CkHpdcVHBaLLNKqsr-JAfj54Bm1_eKA</t>
  </si>
  <si>
    <t>https://www.evernote.com/l/AYIo1r33s0JBzbNFmlbijVgWyHM7A6Qbpq4</t>
  </si>
  <si>
    <t>Troops of 7 Div eliminate 18 Boko Haram terrorists</t>
  </si>
  <si>
    <t>"unconfirmed number of BH died"</t>
  </si>
  <si>
    <t>Nigerian soldiers ambush Boko Haram fighters, kill nine; five soldiers killed</t>
  </si>
  <si>
    <t>https://www.evernote.com/l/AYLEgoiWeTxC96YW4j7IWK0Pffwrp2_QGPA</t>
  </si>
  <si>
    <t>https://www.evernote.com/l/AYJJPbQKGGdH_7AmnFxHPPHM_nRKzRtsRXs</t>
  </si>
  <si>
    <t>https://www.evernote.com/l/AYKG_NytJ9pLer7f2ZDfE7UyXTWxBYetoRg</t>
  </si>
  <si>
    <t>Boko Haram kills 20 in northeast Nigeria attack</t>
  </si>
  <si>
    <t>https://www.evernote.com/l/AYLMcibD1YZDFbZuFtpsTt1_wgcL7-5REuo</t>
  </si>
  <si>
    <t>https://www.evernote.com/l/AYLP4PwgpgNO66SP_eJ21n3FGVvVt1dagd4</t>
  </si>
  <si>
    <t>https://www.evernote.com/l/AYILoc9nhnVFJrOYeNHoqrW8IFypdyUxiQc</t>
  </si>
  <si>
    <t>Troops kill 20 B/Haram, ISWAP terrorists in Borno</t>
  </si>
  <si>
    <t>https://www.evernote.com/l/AYK7i30DM7ZJtIFHh_7sLmshMnk3p8V93Ks</t>
  </si>
  <si>
    <t>https://www.evernote.com/l/AYL4O0zsT15DvKsNSA1b070NtocngeUEJmY</t>
  </si>
  <si>
    <t>https://www.evernote.com/l/AYKHCVeNlBtHZoKb_XHR4SCksyuhZCSw36U</t>
  </si>
  <si>
    <t>12 soldiers killed in Boko Haram attack on military base; 7 militants killed</t>
  </si>
  <si>
    <t>https://www.evernote.com/l/AYJe2AatiCBNlo1VdhxCrDTnSDY6NAnA4TA</t>
  </si>
  <si>
    <t>Security Operatives Kill Seven Insurgents In Dapchi</t>
  </si>
  <si>
    <t>https://www.evernote.com/l/AYJInHhM4DpMNqEpsL65knH09PhtRmsmVrQ</t>
  </si>
  <si>
    <t>https://www.evernote.com/l/AYLa0KhB-uFIGZFzTiwg6jSg1vwychBl-4Y</t>
  </si>
  <si>
    <t>https://www.evernote.com/l/AYI75WQCrClM17nXrc6wRQwDQgAGcOP_jrA</t>
  </si>
  <si>
    <t>Two Nigerian soldiers, three Boko Haram fighters killed in an ambush</t>
  </si>
  <si>
    <t>https://www.evernote.com/l/AYJl_5vWFthMZZCW7s-jR_CBm6Okq9BtfTM</t>
  </si>
  <si>
    <t>https://www.evernote.com/l/AYJ4jtJhcvxChZNkPn_XaXgkzkRP4IVBbUc</t>
  </si>
  <si>
    <t>https://www.evernote.com/l/AYIJoHeFrNlCtaeNFSltqj19XcY_FZRBm2U</t>
  </si>
  <si>
    <t>Five jihadists, two soldiers killed in Cameroon clash</t>
  </si>
  <si>
    <t>https://www.evernote.com/l/AYKtt8JQf7pOFrJ1hZMtd0b4odt7xRBwYJU</t>
  </si>
  <si>
    <t>https://www.evernote.com/l/AYLvBVpf2WdGEbEqPW0uRe1Vy3m1Tdr4cak</t>
  </si>
  <si>
    <t>https://www.evernote.com/l/AYJFa-675tVNPbJahohjZaGYexgHyVMwA1A</t>
  </si>
  <si>
    <t>Boko Haram: 2 killed in Borno</t>
  </si>
  <si>
    <t>https://www.evernote.com/l/AYLuUBXrB2dAvK60xiLv6qLdsPABgNjifmA</t>
  </si>
  <si>
    <t>https://www.evernote.com/l/AYJvqLOlvVJKYpLXdXZfNUTQsAp18eWwclU</t>
  </si>
  <si>
    <t>Boko Haram suicide bomber kills self in Borno</t>
  </si>
  <si>
    <t>Boko Haram kills 4, injures 3 in Borno village</t>
  </si>
  <si>
    <t>Kondori</t>
  </si>
  <si>
    <t>https://www.evernote.com/l/AYLF34iMo5JFlIhljeur9S5gVq4nPsuqqNo</t>
  </si>
  <si>
    <t>https://www.evernote.com/l/AYK2q8Lm-5BDJYE1kO8kzTs6Gbf1Xj1kWrE</t>
  </si>
  <si>
    <t>Boko Haram: 4 killed in Borno</t>
  </si>
  <si>
    <t>Boko Haram abducts soldier, three aid workers in Borno</t>
  </si>
  <si>
    <t>https://www.evernote.com/l/AYJN81zvKKdNM6LIN30NRCwE2q6t6kkYPtA</t>
  </si>
  <si>
    <t>https://www.evernote.com/l/AYJ2RB9_9SFAn4zF-wX7Bd5awNkdypXztb4</t>
  </si>
  <si>
    <t>Troops Kill Nine Insurgents As Officer Dies</t>
  </si>
  <si>
    <t>Daban Magaji</t>
  </si>
  <si>
    <t>https://www.evernote.com/l/AYIMkhR2bwhHiZx5i5_3Rtvx057Jsns3plA</t>
  </si>
  <si>
    <t>https://www.evernote.com/l/AYKnR5xKF9tDSa2GU6TS8StBxe-beDYCXmw</t>
  </si>
  <si>
    <t>ISWAP fighters kill six Nigerian troops</t>
  </si>
  <si>
    <t>https://www.evernote.com/l/AYIgKXVKaCJImbLX9hHUvLsMxXpeNsmSRK8</t>
  </si>
  <si>
    <t>https://www.evernote.com/l/AYKMqFV_mw1HG5TXlYxGQG75CzPc3aiRtLo</t>
  </si>
  <si>
    <t>https://www.evernote.com/l/AYL-OGwik0lHe43mOT6q49k8yhqik4Mof9g</t>
  </si>
  <si>
    <t>Boko Haram kills five, kidnaps nine</t>
  </si>
  <si>
    <t>https://www.evernote.com/l/AYK3S41V-YRPorHiaq3FkdcJYzr38GFUres</t>
  </si>
  <si>
    <t>Gubio Attack: Death toll now 81; village head, six others abducted</t>
  </si>
  <si>
    <t>Faduma Koloram</t>
  </si>
  <si>
    <t>https://www.evernote.com/l/AYKBDOaJGmZKGLKkYh1x0HZEOE9y6-Uo5JY</t>
  </si>
  <si>
    <t>https://www.evernote.com/l/AYLatIbPn21Jho6zPm4UjatjqeCKJcbiips</t>
  </si>
  <si>
    <t>https://www.evernote.com/l/AYLFtIF1RuBDzqB7jfdYj_XmZUXdk5a3zt8</t>
  </si>
  <si>
    <t>Four dead in suspected Boko Haram ambush along Damboa-Maiduguri road</t>
  </si>
  <si>
    <t>Pole Wire</t>
  </si>
  <si>
    <t>https://www.evernote.com/l/AYKqgEsrkvZO0oUWXJUk7bhsKux10a-SLqE</t>
  </si>
  <si>
    <t>Boko Haram Releases New Video, Kills Nigerian Soldier, Policeman</t>
  </si>
  <si>
    <t>https://www.evernote.com/l/AYJwe5fGspxFhpLF5dzgs71RLZUN63mh70Q/</t>
  </si>
  <si>
    <t>https://www.evernote.com/l/AYJl5_InbHdBaZuYqIOSSgzXTP4zSRknXoA/</t>
  </si>
  <si>
    <t>https://www.evernote.com/l/AYIUQCjUo4xGgLBV4vErMKTkLJI-ipugvaw/</t>
  </si>
  <si>
    <t>Militants kill 20 soldiers and soldiers kill 41 militants</t>
  </si>
  <si>
    <t>https://www.evernote.com/l/AYJYEMxgzM1DD5pxCplRmr9jSxN1SJJsKds</t>
  </si>
  <si>
    <t>https://www.evernote.com/l/AYJK-BIm09FFmYf3npTqRVUO9PvG1qZA2MM</t>
  </si>
  <si>
    <t>https://www.evernote.com/l/AYIUI81bCthNurg6i4DZTmCJWR0FIr-NdpA</t>
  </si>
  <si>
    <t>ISWAP fighters return to Borno community, kill 30 villagers</t>
  </si>
  <si>
    <t>Goni-Usmanti</t>
  </si>
  <si>
    <t>https://www.evernote.com/l/AYLKhVw8lxpDjosqZdRRpqnX9iTdDAp_5Ko</t>
  </si>
  <si>
    <t>https://www.evernote.com/l/AYKeuIpKbZFI3p_Bieuu_y5bbCKm3rUwKCQ</t>
  </si>
  <si>
    <t>https://www.evernote.com/l/AYLW_pdxUXVPmK5OW93tnZ_lzXSCSVg4fBY</t>
  </si>
  <si>
    <t>Air Force Neutralises Boko Haram Terrorists Near Sambisa Forest</t>
  </si>
  <si>
    <t>Bula Korege</t>
  </si>
  <si>
    <t>killed "some" BH</t>
  </si>
  <si>
    <t>https://www.evernote.com/l/AYLKheZhvR5KhaUe4bSpgvlQV-iynpWN8dc</t>
  </si>
  <si>
    <t>https://www.evernote.com/l/AYLqKTwJqRpEFLdI2qJ83RJXh9OvzMVtmPw</t>
  </si>
  <si>
    <t>https://www.evernote.com/l/AYLZFABz1cZEcKKlWQsnGXc_YfBibcK-v5g</t>
  </si>
  <si>
    <t>Jihadists kill six herders in northeast Nigeria</t>
  </si>
  <si>
    <t>Bunuri and Gaderi</t>
  </si>
  <si>
    <t>https://www.evernote.com/l/AYL8KQMN8wpEsJ0U_7wNStPVRku_ApVheE0</t>
  </si>
  <si>
    <t>https://www.evernote.com/l/AYKiysMlS4RAfogNg9UFSjPBeCboJZ0SAvk</t>
  </si>
  <si>
    <t>Nigerian Army Repel Boko Haram Insurgents During Attack On Borno Internally Displaced Persons Camp</t>
  </si>
  <si>
    <t>https://www.evernote.com/l/AYJO-T8lsPNPYobuY0I0jqSB0AupnEddY-Y</t>
  </si>
  <si>
    <t>Boko Haram Kills 5 Herdsmen, Rustles 480 Cows In Borno</t>
  </si>
  <si>
    <t>Moduri, Kelewa and Ngudori</t>
  </si>
  <si>
    <t>https://www.evernote.com/l/AYLu5dDtsjlN6JkCApGu7ZAqgMC0ks_LA5o</t>
  </si>
  <si>
    <t>https://www.evernote.com/l/AYK2fI-1Qf1ASbQoy7fJW0f9teyKHuvfies</t>
  </si>
  <si>
    <t>10 soldiers, 20 Boko Haram terrorists killed in Borno gunfight</t>
  </si>
  <si>
    <t>https://www.evernote.com/l/AYJGnrGhSq9EQZuJZEbJMymUPdpUQtpC-F4</t>
  </si>
  <si>
    <t>https://www.evernote.com/l/AYIMsR6tA_FPzLDFmKmmy8N5eC8h4VdqXQU</t>
  </si>
  <si>
    <t>https://www.evernote.com/l/AYLrl3RZXjVL0J2P9R0DRfxkDKin1IVP_xc</t>
  </si>
  <si>
    <t>Three Nigerian Soldiers, Seven Boko Haram Fighters Killed During Attack On Borno Community</t>
  </si>
  <si>
    <t>https://www.evernote.com/l/AYJXXHBlWIRCwq5qK2khlilgRQRbi3nJj7I</t>
  </si>
  <si>
    <t>https://www.evernote.com/l/AYIiz9c2a7RJV74Xv2TyIB9NkQtFXwHJJeQ</t>
  </si>
  <si>
    <t>https://www.evernote.com/l/AYJPlFCr7rRF45HXrMXFcUKHCXy5KWaVKhk</t>
  </si>
  <si>
    <t>Improvised Explosive Device Kills Soldier, Injures Others During Boko Haram Ambush In Borno</t>
  </si>
  <si>
    <t>https://www.evernote.com/l/AYK3um-LdE1HoJzahzp_lMDTx2HQBFiRDiM</t>
  </si>
  <si>
    <t>37 soldiers, 17 militants died in Boko Haram attack</t>
  </si>
  <si>
    <t>https://www.evernote.com/l/AYIFDRraGzVH_YBLCsDe-WznEHJpCjmBouw</t>
  </si>
  <si>
    <t>https://www.evernote.com/l/AYLkg_ccP5RCgJ6TwRKTriyhbH1OJiEEtJY</t>
  </si>
  <si>
    <t>https://www.evernote.com/l/AYLIiy-c1DZC66NbdD0HNiUXkuTyCYlC-5o</t>
  </si>
  <si>
    <t>Boko Haram Terrorists Kill Over 30 Soldiers In Fresh Attacks On Borno Communities</t>
  </si>
  <si>
    <t>https://www.evernote.com/l/AYLw5znhCEhL7JBLvgLdpLJG2RIxfgpXLs4</t>
  </si>
  <si>
    <t>Jihadists kill 10 Nigerian soldiers</t>
  </si>
  <si>
    <t>Kumulla</t>
  </si>
  <si>
    <t>https://www.evernote.com/l/AYKWKPLtnYhJRJh2Z_y03eM1BGuRBo3img8</t>
  </si>
  <si>
    <t>https://www.evernote.com/l/AYJI03CPEYlHmaVYVlGMjzX6zmDXZvCr5_s</t>
  </si>
  <si>
    <t>https://www.evernote.com/l/AYLzYKifykFAy4HkpCoY5ZOonSxHhMRE2Tc</t>
  </si>
  <si>
    <t>Boko Haram: 4 killed, soldiers, passengers missing in ambush</t>
  </si>
  <si>
    <t>Kolore</t>
  </si>
  <si>
    <t>https://www.evernote.com/l/AYJ8Z-ugMA5GwrXennH8iu8Qu31uvbA-q8U</t>
  </si>
  <si>
    <t>Boko Haram Terrorists Attack Maiduguri, Kill Several Residents</t>
  </si>
  <si>
    <t>killed "several" civilians</t>
  </si>
  <si>
    <t>https://www.evernote.com/l/AYIrm8XhGMlA25SwHGQC-6evxLMfhquCCzE</t>
  </si>
  <si>
    <t>https://www.evernote.com/l/AYKfiCaFp0lOs4xHUJ3_4Llyurq4e6w63L8</t>
  </si>
  <si>
    <t>https://www.evernote.com/l/AYLWKXxwGM9I4LExYrzZFUwxwiDzVATt4Ww</t>
  </si>
  <si>
    <t>Boko Haram Terrorists Attack Chibok, Kill Three Farmers</t>
  </si>
  <si>
    <t>Boftari</t>
  </si>
  <si>
    <t>https://www.evernote.com/l/AYIUutCmfBxKV5sIpaZuGQ0yxo61xavLQQA</t>
  </si>
  <si>
    <t>https://www.evernote.com/l/AYIviR9_YJNGCq3EcVzjklpsWwUiLzgMmok</t>
  </si>
  <si>
    <t>Boko Haram kills kidnapped Borno aid workers</t>
  </si>
  <si>
    <t>https://www.evernote.com/l/AYLIqvqXmbpEgJ-cXCbdz1X6yc3odinu6R8</t>
  </si>
  <si>
    <t>https://www.evernote.com/l/AYIOitVkrEFD9ZLHz6-kJxzQvE1vrr1sxRE</t>
  </si>
  <si>
    <t>https://www.evernote.com/l/AYJMnUoPz-BFX7iDNzoEtj6EMnhEWBaDm-Q</t>
  </si>
  <si>
    <t>10 Soldiers Killed In Fresh Boko Haram Ambush</t>
  </si>
  <si>
    <t>https://www.evernote.com/l/AYL-7D3TqYVAjYONSw9WoQ53WUyYDVF8YOI</t>
  </si>
  <si>
    <t>Chaos as Boko Haram/ISWAP executes its own â€˜governor of Lake Chadâ€™ in power struggle</t>
  </si>
  <si>
    <t>Kwalaram</t>
  </si>
  <si>
    <t>https://www.evernote.com/l/AYJegalUJZNPhqJbflq9dqKP5OkhVawJJeM</t>
  </si>
  <si>
    <t>Boko Haram attacks Borno gov's convoy</t>
  </si>
  <si>
    <t>https://www.evernote.com/l/AYJOvnXGxCNGur7RlwisNJyINuOaR-1wvXc</t>
  </si>
  <si>
    <t>https://www.evernote.com/l/AYJ0D0SmNAdL24TNqo1-s35XlXBqYO9t2Gw</t>
  </si>
  <si>
    <t>https://www.evernote.com/l/AYIjbR3AJ9lCKZiuTfmqfWtwwwjyFSG0Vek</t>
  </si>
  <si>
    <t>Boko Haram mortar attack in Maiduguri kills seven people</t>
  </si>
  <si>
    <t>https://www.evernote.com/l/AYIzB6GXV-ZOYoTV8ubKmWH0XSwg16Q6gyo</t>
  </si>
  <si>
    <t>https://www.evernote.com/l/AYL5qAywpVBA7ZA2o2nHCmV6EBd6gSViAwY</t>
  </si>
  <si>
    <t>https://www.evernote.com/l/AYKKHu-d__xI3q5jDwew9XS_WeWM79cx_6Y</t>
  </si>
  <si>
    <t>Ten civilians killed, seven kidnapped in Boko Haram attack in Chad</t>
  </si>
  <si>
    <t>Tenana</t>
  </si>
  <si>
    <t>https://www.evernote.com/l/AYK9IXeCh9ZNKqjDe7O41qQKCx37rADExHs</t>
  </si>
  <si>
    <t>Boko Haram gunmen massacre  18 civilians, gravely injure 11</t>
  </si>
  <si>
    <t>Mayo-Moskota</t>
  </si>
  <si>
    <t>https://www.evernote.com/l/AYLu8UwM_lJKXZH3LrOjaXtgaD2EBfFaQ3A</t>
  </si>
  <si>
    <t>https://www.evernote.com/l/AYJOcYbo9GxKYqjxO11YnpsoD7G_l57m_tU</t>
  </si>
  <si>
    <t>https://www.evernote.com/l/AYLyWejYKalITq0m-QSUXhSZGULu-MCqAHA</t>
  </si>
  <si>
    <t>Mayo-Moskota, , Nigeria</t>
  </si>
  <si>
    <t>Fresh bomb blast kills husband, wife in Borno village</t>
  </si>
  <si>
    <t>Kafan Ruwa</t>
  </si>
  <si>
    <t>https://www.evernote.com/l/AYI4aNP2F8VB2IVUBQ0i2b8MS-y_xrWI3BQ</t>
  </si>
  <si>
    <t>https://www.evernote.com/l/AYK26v9ceBRNi5QbvHCt9LC52cW09KguNGY</t>
  </si>
  <si>
    <t>Many feared killed in fresh Borno attacks</t>
  </si>
  <si>
    <t>Puciwa and Koleram</t>
  </si>
  <si>
    <t>https://www.evernote.com/l/AYIZ9geiDQxEjIwzsZ8wZXIdVyCTG78pZyk</t>
  </si>
  <si>
    <t>https://www.evernote.com/l/AYL7k46cXNtPdo_9SerVHlPuMJrRc5Sjey8</t>
  </si>
  <si>
    <t>https://www.evernote.com/l/AYKTYIxkd09AH5kZ_UXUsglalrA7NjgV9vk</t>
  </si>
  <si>
    <t>Again, Boko Haram Terrorists Kill Several Soldiers During Attack On Borno Community</t>
  </si>
  <si>
    <t>killed "several" soldiers</t>
  </si>
  <si>
    <t>https://www.evernote.com/l/AYI3i9osdeZMcbgv8idEwEWc82cg0c0SbZc</t>
  </si>
  <si>
    <t>Boko Haram Terrorists Kill Three Soldiers In Fresh Attack On Borno Community</t>
  </si>
  <si>
    <t>Ladari</t>
  </si>
  <si>
    <t>https://www.evernote.com/l/AYKI1IctyTBFaphHzAM4umyGuBvJ3lsoNkU</t>
  </si>
  <si>
    <t>2 soldiers, Boko Haram commander, others killed in fresh Borno attack</t>
  </si>
  <si>
    <t>https://www.evernote.com/l/AYK36zVg3ttA1LjNCbsk0y7Y39iyiXNsQSw</t>
  </si>
  <si>
    <t>https://www.evernote.com/l/AYIlamm2miVD25WC28ecebRoVuWvJAQun0Y</t>
  </si>
  <si>
    <t>https://www.evernote.com/l/AYIlmPs1EI5I9qWp2pFMVpLIIuLVsVtVaPI</t>
  </si>
  <si>
    <t>Three soldiers, eight insurgents killed in Kukawa attack; scores abducted</t>
  </si>
  <si>
    <t>https://www.evernote.com/l/AYJRqwScCjxGT6rzkem4fR0Y2OuQdqmxNmc</t>
  </si>
  <si>
    <t>https://www.evernote.com/l/AYI79ZxAn9ZKX6mABC8jfdt9T_CNogwIzRk</t>
  </si>
  <si>
    <t>https://www.evernote.com/l/AYJ1UNrmzQZJdI7jEa2xbshdWo1MdIrGJDA</t>
  </si>
  <si>
    <t>Jihadists kill 14 in Nigeria-Cameroon border over â€˜blockadeâ€™</t>
  </si>
  <si>
    <t>Bulgaram</t>
  </si>
  <si>
    <t>https://www.evernote.com/l/AYJjsWapfhNGNITATitDbL0hTq8HFVx9Zu4</t>
  </si>
  <si>
    <t>https://www.evernote.com/l/AYIkxLIT8rJKAqE_mzoWULT8k1CDUH2GLoI</t>
  </si>
  <si>
    <t>2 killed, 15 injured in jihadist ambush in Borno</t>
  </si>
  <si>
    <t>Mussine</t>
  </si>
  <si>
    <t>https://www.evernote.com/l/AYIvNE5Ozc1KNJEucYrL3jyfb997JH6JvYk</t>
  </si>
  <si>
    <t>https://www.evernote.com/l/AYKFo-yLoG9Eh4qPQZz5vntLwPu8Ew4Uj50</t>
  </si>
  <si>
    <t>Boko Haram attacks farmers, kills two, abducts two in Borno</t>
  </si>
  <si>
    <t>https://www.evernote.com/l/AYJ4BQ_a0V9LVrDDw1yVwFftpnEoKBJJjLI</t>
  </si>
  <si>
    <t>https://www.evernote.com/l/AYLvYO9EveJIVoqvOvaSFj7oM5zb6Sygz_k</t>
  </si>
  <si>
    <t>https://www.evernote.com/l/AYKHFIo4ukRAkJVDMzSoWybkx3UIajTcOiY</t>
  </si>
  <si>
    <t>Nine troops killed in jihadist attack in Nigeria: sources; 20 insurgents killed</t>
  </si>
  <si>
    <t>https://www.evernote.com/l/AYIOHBRsxU9AxJBTlw_u1STwQrtjasFJrX0</t>
  </si>
  <si>
    <t>https://www.evernote.com/l/AYKJsLNKYbBDjZ7fsgYcO4426kKKkt5_OD8</t>
  </si>
  <si>
    <t>https://www.evernote.com/l/AYJoXWwge89JlpIi1jzaYpxQmmKLowNjEPM</t>
  </si>
  <si>
    <t>10 soldiers killed in ISWAP ambush</t>
  </si>
  <si>
    <t>Garin Giwa</t>
  </si>
  <si>
    <t>https://www.evernote.com/l/AYLRe8zhKDdOJr7859pMNGfijn3yIi9LHtM</t>
  </si>
  <si>
    <t>Boko Haram Terrorists Kill 7 Persons, Abduct 2 Farmers In Borno</t>
  </si>
  <si>
    <t>Kurmari</t>
  </si>
  <si>
    <t>https://www.evernote.com/l/AYKtM3bFtK1LIp7xExseZyqLz3e2Pqv63Zo</t>
  </si>
  <si>
    <t>https://www.evernote.com/l/AYKgIxg_2sJHU6FGeSloBIJIK6A974_oZC8</t>
  </si>
  <si>
    <t>Suicide attack in northern Cameroon kills five civilians</t>
  </si>
  <si>
    <t>Zeleved</t>
  </si>
  <si>
    <t>https://www.evernote.com/l/AYI4WCiGXW1JFK3OAOJNSaz8AOPIVGoNYvs</t>
  </si>
  <si>
    <t>https://www.evernote.com/l/AYK0GLw5ybJK5aHAzM7vMBsQdqIJORMDDnc</t>
  </si>
  <si>
    <t>https://www.evernote.com/l/AYKWCvcpm0VMmo9fSL1deswZgjSljGMt0QA</t>
  </si>
  <si>
    <t>Troops kill five terrorists in Maiduguri</t>
  </si>
  <si>
    <t>Kassa Kura, Dalori Gari</t>
  </si>
  <si>
    <t>https://www.evernote.com/l/AYL5rs4wf1REbo7Dz1uzRq37wdXqlIluYbM</t>
  </si>
  <si>
    <t>https://www.evernote.com/l/AYJmpEVCXWpAFJ8YktavZ4xaHuKmX7ij8jc</t>
  </si>
  <si>
    <t>https://www.evernote.com/l/AYL9lZhE9OtA04WdNBQnR9ADeNToOsML45k</t>
  </si>
  <si>
    <t>ISWAP fighters kill 8 villagers in Borno, injure 20</t>
  </si>
  <si>
    <t>Wasaram</t>
  </si>
  <si>
    <t>https://www.evernote.com/l/AYLv0Hi0hwZKqrkaY_E-1g6MXRQ2cZMxTrY</t>
  </si>
  <si>
    <t>https://www.evernote.com/l/AYJEZ8wvDCdNbZhNf3uvOIZ4Jzo0XoyukiY</t>
  </si>
  <si>
    <t>ISWAP fighters kill 3 villagers in Borno</t>
  </si>
  <si>
    <t>Ten Chad soldiers killed in Boko Haram ambush</t>
  </si>
  <si>
    <t>https://www.evernote.com/l/AYJrcQDrmWJMGrOSi6QeFQgsJOU_BRPIj6g</t>
  </si>
  <si>
    <t>https://www.evernote.com/l/AYJihvpXu2xFnLIK2Pu19R9ihIFcX8an-go</t>
  </si>
  <si>
    <t>https://www.evernote.com/l/AYIZumsuFq1IroH9DEE5fUxdXs407vLR0Ts</t>
  </si>
  <si>
    <t>Boko Haram Terrorists Kill Three Persons In Borno Communities</t>
  </si>
  <si>
    <t>Gareri and Kuwami</t>
  </si>
  <si>
    <t>https://www.evernote.com/l/AYJQUOFqX_RHJLWM-nQ934I9i6PCJclYW6E</t>
  </si>
  <si>
    <t>Terrorists kill Nigerian army commander, 6 others in ambush</t>
  </si>
  <si>
    <t>many/scores of terrorists were killed</t>
  </si>
  <si>
    <t>https://www.evernote.com/l/AYIWNnPBt6VCvZayV3tdFiclVnZMgYyu2Y8</t>
  </si>
  <si>
    <t>https://www.evernote.com/l/AYKOANoWF7FALI6jUJnCLA0JEEhQri_-1ek</t>
  </si>
  <si>
    <t>https://www.evernote.com/l/AYJskfvdb0pOA5qvyOqIT9rUC-1mPZE60oI</t>
  </si>
  <si>
    <t>ISWAP abducts 4 Borno officials, driver near Damasak</t>
  </si>
  <si>
    <t>https://www.evernote.com/l/AYKhu-sdPxtGzov4otXFEbYCNzP-gWPfHBc</t>
  </si>
  <si>
    <t>Chad says troops killed 20 Boko Haram fighters, freed hostages</t>
  </si>
  <si>
    <t>Barkalam, Bilabrim</t>
  </si>
  <si>
    <t>https://www.evernote.com/l/AYI5b2bbT_RGtrTti4SO8Qw1NwX4Z4wMhl8</t>
  </si>
  <si>
    <t>https://www.evernote.com/l/AYJpd7_evPxPo7swQ9yk0ce_UHENiGogqpk</t>
  </si>
  <si>
    <t>Boko Haram convoy attack death toll rises to 30</t>
  </si>
  <si>
    <t>https://www.evernote.com/l/AYKxUBU4zapNgKaDzzXFrrP_MvvzmBV7v4A</t>
  </si>
  <si>
    <t>https://www.evernote.com/l/AYJG3ptTPX1EpZokgNuW9sUDgXcFoeVhROc</t>
  </si>
  <si>
    <t>https://www.evernote.com/l/AYLnW0oNYuVMZ6obYsmgoo3Cws_3BcTEp50</t>
  </si>
  <si>
    <t>Again, Boko Haram ambush Borno governorâ€™s convoy</t>
  </si>
  <si>
    <t>https://www.evernote.com/l/AYJBYLRUL11Pvb7dSeoEWGYYpGckP-3jdXk</t>
  </si>
  <si>
    <t>https://www.evernote.com/l/AYLbnqhTAYBNqbka0FJSitHeZ16O5dXAPko</t>
  </si>
  <si>
    <t>https://www.evernote.com/l/AYLfymXJdSJA4aL2EDXZKKtjru5EOHHo4X0</t>
  </si>
  <si>
    <t>Boko Haram attacks military post, kills 2 soldiers, loots armoury</t>
  </si>
  <si>
    <t>https://www.evernote.com/l/AYJyQL_J0u5Gs48XB6g_QMssjGWh7tTTKEQ</t>
  </si>
  <si>
    <t>Jihadists kill 10 Nigerian soldiers in ambush</t>
  </si>
  <si>
    <t>https://www.evernote.com/l/AYLbgEmCEalNpJr2IKg6QmzOcxPkh2HkMnc</t>
  </si>
  <si>
    <t>https://www.evernote.com/l/AYL3JPvUzuxGPpRixcGq8xHbAQMGG7hKJsA</t>
  </si>
  <si>
    <t>https://www.evernote.com/l/AYLIia5u5NJDrLsDm5s45S5rdZwQGsbbSMY</t>
  </si>
  <si>
    <t>Boko Haram kills 14 farmers in Borno</t>
  </si>
  <si>
    <t>https://www.evernote.com/l/AYLHOrKHctRKOLO1HP2Sulay5zHH1koXf0U</t>
  </si>
  <si>
    <t>https://www.evernote.com/l/AYI7ZLn4C1BBHayRG0K8C6sjW88pt18jVTo</t>
  </si>
  <si>
    <t>https://www.evernote.com/l/AYKsRBAcYAJBvq_T3IHxumyRGViEF_lZ6yA</t>
  </si>
  <si>
    <t>Jihadists kill 14 soldiers in attack on Nigerian army base</t>
  </si>
  <si>
    <t>https://www.evernote.com/l/AYJi2-vrcXpPhZ9xWm8XrmF_K8f4SbZdNEU</t>
  </si>
  <si>
    <t>https://www.evernote.com/l/AYIbhUjdrPdHpJf9gclHV2V_WGqL-OckHLw</t>
  </si>
  <si>
    <t>Boko Haram kills three, abducts children in Cameroon</t>
  </si>
  <si>
    <t>Oudal</t>
  </si>
  <si>
    <t>https://www.evernote.com/l/AYInxYddGzxAzrmWqO6GWBrjXZbZtTlHXi4</t>
  </si>
  <si>
    <t>Six Chad soldiers killed by Boko Haram fighters: army</t>
  </si>
  <si>
    <t>https://guardian.ng/news/six-chad-soldiers-killed-by-boko-haram-fighters-army/</t>
  </si>
  <si>
    <t>http://english.ahram.org.eg/NewsContent/2/10/388794/World/Africa/Six-Chad-soldiers-killed-by-Boko-Haram-fighters-Ar.aspx</t>
  </si>
  <si>
    <t>Policeman, Six Boko Haram Insurgents Killed In Yobe Fire Exchange</t>
  </si>
  <si>
    <t>Babban Gida</t>
  </si>
  <si>
    <t>https://www.channelstv.com/2020/10/24/policeman-six-boko-haram-insurgents-killed-in-yobe-fire-exchange/</t>
  </si>
  <si>
    <t>https://www.vanguardngr.com/2020/10/police-kill-6-suspected-terrorists-in-yobe/</t>
  </si>
  <si>
    <t>https://www.premiumtimesng.com/regional/nnorth-east/422964-one-policeman-six-terrorists-killed-in-boko-haram-attack-on-yobe-community.html</t>
  </si>
  <si>
    <t>8 Farmers Killed, 30 Missing Near Maiduguri</t>
  </si>
  <si>
    <t>https://dailytrust.com/8-farmers-killed-30-missing-near-maiduguri</t>
  </si>
  <si>
    <t>https://guardian.ng/news/jihadists-kill-eight-in-northeast-nigeria/</t>
  </si>
  <si>
    <t>https://www.evernote.com/l/AYKtGWE1HcFAxIcjDXuLv0JwYEivHPXrnKA</t>
  </si>
  <si>
    <t>Nigerian soldiers killed 2 Boko Haram terrorists</t>
  </si>
  <si>
    <t>https://punchng.com/how-soldiers-killed-16-terrorists-in-firefights-army/</t>
  </si>
  <si>
    <t>https://www.premiumtimesng.com/news/headlines/422960-nigerian-soldiers-engage-boko-haram-in-fierce-battles-kill-16-destroy-guntrucks-official.html</t>
  </si>
  <si>
    <t>https://guardian.ng/news/troops-eliminate-terrorists-destroy-gun-trucks-recover-arms/</t>
  </si>
  <si>
    <t>Nigerian soldiers killed 14 Boko Haram terrorists</t>
  </si>
  <si>
    <t>22 insurgents killed, 1 civilian, 5 soldiers In Borno</t>
  </si>
  <si>
    <t>https://dailytrust.com/20-killed-10-injured-in-borno</t>
  </si>
  <si>
    <t>https://www.evernote.com/l/AYI-X-J7r2ZFQpDjVEHrrMFPtdl3q1z99OE</t>
  </si>
  <si>
    <t>https://www.evernote.com/l/AYL6BXkcpDZGG7EuMry-jEvsn-qn0cmtGCk</t>
  </si>
  <si>
    <t>How insurgents killed 13 Borno farmers</t>
  </si>
  <si>
    <t>Moromti</t>
  </si>
  <si>
    <t>Soldiers kill terrorists, foil attacks on IDPsâ€™ convoy</t>
  </si>
  <si>
    <t>https://www.evernote.com/l/AYLJzdQHOpdBGKsO04hSg29ZX7U4mDibQE8</t>
  </si>
  <si>
    <t>Boko Haram killed 12, abducted nine women in Chibok</t>
  </si>
  <si>
    <t>https://www.evernote.com/l/AYKosZexmfpFzaCiKKfiGDKhagf74RsJ29w</t>
  </si>
  <si>
    <t>https://www.evernote.com/l/AYKK266Q0pRFZ4S9lMafNRTmtMH3je541Zw</t>
  </si>
  <si>
    <t>https://www.evernote.com/l/AYKUirZYQaxOMoo7Twk0bYqYgSbKXSTwQ98</t>
  </si>
  <si>
    <t>Landmine kills 9 troops in northeast Nigeria</t>
  </si>
  <si>
    <t>https://www.evernote.com/l/AYJZo6gb-4xIP68fUB6S-yg5xafHm2SrMQE</t>
  </si>
  <si>
    <t>https://www.evernote.com/l/AYKCMN7sxcdMebxLxuMvSIyIz2vceUUKZkQ</t>
  </si>
  <si>
    <t>https://www.evernote.com/l/AYKWr3r3LMxKG4mSqEkrRLQ6sla1src2EMo</t>
  </si>
  <si>
    <t>Boko Haram: CJTF battles, repels terroristsâ€™ ambush in Borno</t>
  </si>
  <si>
    <t>https://www.evernote.com/l/AYKJ8k6I6tZEuLEzN82l6dgTT3epvvxXn8M</t>
  </si>
  <si>
    <t>Boko Haram launches fresh attack in Gwoza town</t>
  </si>
  <si>
    <t>https://www.evernote.com/l/AYIyD4ay5PdFxJmSrSX0MQpOP1kNUqpupx8</t>
  </si>
  <si>
    <t>https://www.evernote.com/l/AYLM3endB6RPooI5AuUh2zzEoK8cdVubT7o</t>
  </si>
  <si>
    <t>https://www.evernote.com/l/AYJbupaNrHFLaZtNPbG9KGLlNSIyKdhBZyY</t>
  </si>
  <si>
    <t>Troops kill five Boko Haram terrorists</t>
  </si>
  <si>
    <t>https://www.evernote.com/l/AYJmWZjJmNJOoYLh_e0Sb7BCGGxwssmA73c</t>
  </si>
  <si>
    <t>https://www.evernote.com/l/AYLBpAdV8J9LnKuGYcyWUtJ-1qgtf96zSUQ</t>
  </si>
  <si>
    <t>https://www.evernote.com/l/AYJVG7PuyKxPaY1oiGt3k5XelDFRFOkBrYg</t>
  </si>
  <si>
    <t>Troops foil suicide bomber attempt</t>
  </si>
  <si>
    <t>Troops kills two Boko Haram terrorists</t>
  </si>
  <si>
    <t>Bulama Lumbe and Ndufu</t>
  </si>
  <si>
    <t>https://www.evernote.com/l/AYICPjvwFD1Gfa9l39JBo51cUlnc7COUpwI</t>
  </si>
  <si>
    <t>Troops overrun terrorists, apprehend IEDs makers in NE</t>
  </si>
  <si>
    <t>Ladantar</t>
  </si>
  <si>
    <t>https://www.evernote.com/l/AYKykkZucyNKspQCE-lsHU2HCA1oUP4hf3k</t>
  </si>
  <si>
    <t>Boko Haram terrorists down UN helicopter, kill 5</t>
  </si>
  <si>
    <t>denied by NAF</t>
  </si>
  <si>
    <t>https://www.evernote.com/l/AYIs5pzxIlhIEIKBQiU8PDrJathhsbPxIe8</t>
  </si>
  <si>
    <t>https://www.evernote.com/l/AYLOAcPd2pBHfbSQjQF3tM8CJZr5nHhw75c</t>
  </si>
  <si>
    <t>https://www.evernote.com/l/AYKOK0SvUJRN9IEdbvRbULxX7XRi6rQN0is</t>
  </si>
  <si>
    <t>ISWAP fighters ambush convoy, kill 7 soldiers, 1 militiaman in Borno</t>
  </si>
  <si>
    <t>Kwayamti</t>
  </si>
  <si>
    <t>https://www.evernote.com/l/AYJp7cF9KjZPQqA-_IsJzsuzwu3B34byn4o</t>
  </si>
  <si>
    <t>https://www.evernote.com/l/AYKVa-OIzwxMu64d36HixY1Dik31GkRBKTY</t>
  </si>
  <si>
    <t>https://www.evernote.com/l/AYJdHVBbBWxHPpVq5p773tJh5eRWxq_0nkE</t>
  </si>
  <si>
    <t>Troops Kill 3 ISWAP Terrorists in Borno</t>
  </si>
  <si>
    <t>Burari</t>
  </si>
  <si>
    <t>https://www.evernote.com/l/AYKroztn_CdH04Qhc6jojQa5A-VMPJVlgxk</t>
  </si>
  <si>
    <t>https://www.evernote.com/l/AYKml1CAE5VP2K-6zX0EquZnWEA3aIMNVqE</t>
  </si>
  <si>
    <t>Troops Kill 2 ISWAP Terrorists</t>
  </si>
  <si>
    <t>Shyadawe Nagasino</t>
  </si>
  <si>
    <t>Boko Haram terrorists strike at night, 3 villagers  killed, 1 kidnapped</t>
  </si>
  <si>
    <t>Gabass</t>
  </si>
  <si>
    <t>Koza</t>
  </si>
  <si>
    <t>https://www.evernote.com/l/AYKwdhmSYjpBmqZWx1t3Wo47GoclKVtPGfc</t>
  </si>
  <si>
    <t>, Koza, Nigeria</t>
  </si>
  <si>
    <t>At least 110 dead in Nigeria after suspected Boko Haram attack</t>
  </si>
  <si>
    <t>Koshobe</t>
  </si>
  <si>
    <t>https://www.evernote.com/l/AYKL-pVYQelOQLLKQk1tNn8sbSW8GLTYCHU</t>
  </si>
  <si>
    <t>https://www.evernote.com/l/AYJPIi_5P4ZNgZhmXsH9sgy0y8GbQ0blocM</t>
  </si>
  <si>
    <t>https://www.evernote.com/l/AYL44y_u131NSbtNWHwCCNlAaVKIc_3PBKU</t>
  </si>
  <si>
    <t>ISWAP fighters abduct aid worker, local officials in Borno</t>
  </si>
  <si>
    <t>Wakilti</t>
  </si>
  <si>
    <t>https://www.evernote.com/l/AYI6oisB4OxEgKPflglYbcyG2e8iJNlRFLA</t>
  </si>
  <si>
    <t>https://www.evernote.com/l/AYLobMFT98FJTJvYLJg4SOUC2VRiuVv-D8s</t>
  </si>
  <si>
    <t>https://www.evernote.com/l/AYJJTHfXn_NEdooJzZLCLpSRCUCMT_CAOX8</t>
  </si>
  <si>
    <t>Troops Kill Four Boko Haram Terrorists In Borno</t>
  </si>
  <si>
    <t>https://www.evernote.com/l/AYKDqtWtJStPOLZhks8XJ0B0bakXjXO8wHQ</t>
  </si>
  <si>
    <t>https://www.evernote.com/l/AYJ6ZGcG3H1L65hzNTEqHjG8CNLZNdnMuE8</t>
  </si>
  <si>
    <t>Troops eliminate 2 terrorists, intercept supplies in Borno</t>
  </si>
  <si>
    <t>Mogoniri and Goniri</t>
  </si>
  <si>
    <t>https://www.evernote.com/l/AYJe8v-edyhBn5yNP9tl3ItbK7tSEpCrolg</t>
  </si>
  <si>
    <t>https://www.evernote.com/l/AYJugMJKaZ5DcKA-8z6ZLO8uAASUgz7I3eA</t>
  </si>
  <si>
    <t>ISWAP Fighters Kill 10 Soldiers, Take One Hostage In Borno</t>
  </si>
  <si>
    <t>https://www.evernote.com/l/AYJXVrNtm1VEY7k1XF9GBr74H2uDmK0pB5Y</t>
  </si>
  <si>
    <t>https://www.evernote.com/l/AYKFaEx92pVH8oS7EH10JBrO2sJ8oDiO1LA</t>
  </si>
  <si>
    <t>https://www.evernote.com/l/AYLD4W4uaNpFzY0JkaCMrdeivjtryjP7oJQ</t>
  </si>
  <si>
    <t>ISWAP abducts two aid workers in Borno</t>
  </si>
  <si>
    <t>https://www.evernote.com/l/AYK0ZuwdCARFFJXUBwPbcg9JCP_L0-IMK4I</t>
  </si>
  <si>
    <t>https://www.evernote.com/l/AYJ7xMWewbZAN4PLoSzfMrlws85XoVXI3Kw</t>
  </si>
  <si>
    <t>https://www.evernote.com/l/AYJBc28YgldNAZnvl-ItHjxDQT528_FWJ3Y</t>
  </si>
  <si>
    <t>Bandits Storm Katsina School, Kill Security Guard, Many Students Missing</t>
  </si>
  <si>
    <t>About 600 students kidnapped; killed 1 security guard and 2 students</t>
  </si>
  <si>
    <t>https://www.evernote.com/l/AYKwpuAw6QZP1I-dyF4vLORTwmV9g2ose2k</t>
  </si>
  <si>
    <t>https://www.evernote.com/l/AYJtnZLBZ6NCwp_K4eHCAo2AUTopMD6sjiQ</t>
  </si>
  <si>
    <t>https://www.evernote.com/l/AYIeSNvR0xJHhJa-BV3eWBqlpv1gqRQl_BI</t>
  </si>
  <si>
    <t>21 killed as Nigerian soldiers repel Boko Haram attack in Borno</t>
  </si>
  <si>
    <t>https://www.evernote.com/l/AYIdYHOdN5lJAYwniPu4wQDt4zwVqpI8pjU</t>
  </si>
  <si>
    <t>https://www.evernote.com/l/AYKunrfsEUVLJLg35OGXYZL6MY5IAHfj_yM</t>
  </si>
  <si>
    <t>https://www.evernote.com/l/AYJRXCHST7VGNLtl2lck05I3dZOxbGvu5so</t>
  </si>
  <si>
    <t>Boko Haram kill 30 refugees in Niger</t>
  </si>
  <si>
    <t>Toum</t>
  </si>
  <si>
    <t>https://www.evernote.com/l/AYILTY5l0h9FrY_arijhhVbe6QmY8cite18</t>
  </si>
  <si>
    <t>https://www.evernote.com/l/AYKSRnKAuiVPBKW2MefRtxbo1UgKtYuTIpQ</t>
  </si>
  <si>
    <t>Troops kill 5 terrorists, capture more equipment in Borno</t>
  </si>
  <si>
    <t>Kenuba</t>
  </si>
  <si>
    <t>https://www.evernote.com/l/AYJHKmrL1txJHKG0KA_pxkkA3NCtMMwtDJ8</t>
  </si>
  <si>
    <t>https://www.evernote.com/l/AYLQJHkyyhJCOrMRyEjLtK09I6GeVXskwTY</t>
  </si>
  <si>
    <t>https://www.evernote.com/l/AYJ0OSrYX_RK7KQZXqo95QQ8yX4skI4LEQA</t>
  </si>
  <si>
    <t>Troops kill 4 terrorists, capture more equipment in Borno</t>
  </si>
  <si>
    <t>5 killed, 4 injured, 35 travellers kidnapped on highway by suspected Boko Haram insurgents</t>
  </si>
  <si>
    <t>Kondiri</t>
  </si>
  <si>
    <t>https://www.evernote.com/l/AYLIHy_GK4ZP6YXSXt1edjOakfmBqlY_uQg</t>
  </si>
  <si>
    <t>https://www.evernote.com/l/AYLeUeElSDFMkKl0daRjG_epYgv81C4FYfg</t>
  </si>
  <si>
    <t>https://www.evernote.com/l/AYLwyGPebVRN6Z29k5yG2v8RpeFgnTABAfo</t>
  </si>
  <si>
    <t>Female suicide bomber kills 3 in Borno</t>
  </si>
  <si>
    <t>Kaimari</t>
  </si>
  <si>
    <t>https://www.evernote.com/l/AYIpAaVKPYhJBINr0pZnkloqzQSNCV1T9RY</t>
  </si>
  <si>
    <t>https://www.evernote.com/l/AYL4FsbrCmFMXYP8EeMrqYCcAZvAsPfFJsQ</t>
  </si>
  <si>
    <t>https://www.evernote.com/l/AYI_ciHVNgVCVJWx_iKmnJW4X3X8gq_v2aU</t>
  </si>
  <si>
    <t>Nigeria jihadists kill five soldiers</t>
  </si>
  <si>
    <t>https://www.evernote.com/l/AYIZQv_BNShGsrURKo99-GWr5_c4VNLmnMk</t>
  </si>
  <si>
    <t>https://www.evernote.com/l/AYKpDhhLvTpL7bwKPSgcoIcqChFEi7ZrXuY</t>
  </si>
  <si>
    <t>https://www.evernote.com/l/AYKtx6Tq4L5CyIIPPoggQJk6PpWkW3or3V4</t>
  </si>
  <si>
    <t>Boko Haram attacks Borno community with hundreds of newly relocated IDPs</t>
  </si>
  <si>
    <t>https://www.evernote.com/l/AYIS5xa7DvtKIZLHLH5vRRZEEgfBcSE9tqg</t>
  </si>
  <si>
    <t>https://www.evernote.com/l/AYKxAoXYhIlIoIuk_VkImOrUJ4yKVRqsag8</t>
  </si>
  <si>
    <t>https://www.evernote.com/l/AYJHKNuRrZ1I8rf-NsfJsldZjp5_kpH9p-I</t>
  </si>
  <si>
    <t>Boko Haram kills 11, kidnaps 7 in Christmas Eve attack on Borno village</t>
  </si>
  <si>
    <t>Pemi</t>
  </si>
  <si>
    <t>https://www.evernote.com/l/AYLQMADy0hhGxJgdZpBl4WCS0ZHaGkh-114</t>
  </si>
  <si>
    <t>https://www.evernote.com/l/AYIHrROmtvFDrLrnLKq53nAeJxyC7i5zeAg</t>
  </si>
  <si>
    <t>https://www.evernote.com/l/AYIpq_HjztdNVqdRijq14PZclBkTXQ46X3s</t>
  </si>
  <si>
    <t>Boko Haram Attacks Adamawa Community, Kill Policeman, Seven Others, Kidnap 11</t>
  </si>
  <si>
    <t>https://www.evernote.com/l/AYILYCzx-_NKMYTQ3cBXkRPAp_GOWimJCmM</t>
  </si>
  <si>
    <t>https://www.evernote.com/l/AYIpf7fmQRJLS42EgVmX40IpsxU5ZGfkz2Y</t>
  </si>
  <si>
    <t>https://www.evernote.com/l/AYL8CT8DsuJEeq72S-ZclCqf3asVJTmeOIs</t>
  </si>
  <si>
    <t>Boko Haram kidnaps 40 loggers and kills three in north-east Nigeria</t>
  </si>
  <si>
    <t>Wulgo forest</t>
  </si>
  <si>
    <t>https://www.evernote.com/l/AYI0fdRGS49AsZzcAwaLoX5j7uQIFm6RtjY</t>
  </si>
  <si>
    <t>10 die in Borno Boko Haram attack</t>
  </si>
  <si>
    <t>Shafa, Azare and Tashan Alade</t>
  </si>
  <si>
    <t>https://www.evernote.com/l/AYLdFd89Qz1Fj40so28ohLqjTAYdL4acKSk</t>
  </si>
  <si>
    <t>https://www.evernote.com/l/AYKH3WT4XzZOiYsiUpAEzGOyys9DfkCQt_g</t>
  </si>
  <si>
    <t>https://www.evernote.com/l/AYJ8tVAEyfBHtbvuWxu9yWeN8nZCvMGrrgc</t>
  </si>
  <si>
    <t>Boko Haram Landmines Kill Four Soldiers In Borno</t>
  </si>
  <si>
    <t>https://www.evernote.com/l/AYIO-7zSaTtMoJkuIw_nOkZ7aRgwIt3v_Tg</t>
  </si>
  <si>
    <t>https://www.evernote.com/l/AYL9DG2-VKBMb7APd_8mmokJPxUByWvFJW8</t>
  </si>
  <si>
    <t>https://www.evernote.com/l/AYJxYe-XGVNG3YuG-OQIKfn3WqfT7ynGiY0</t>
  </si>
  <si>
    <t>Boko Haram kidnaps four women in Adamawa</t>
  </si>
  <si>
    <t>https://www.evernote.com/l/AYLCdy0cQvpOUJzQrXidOxzjRi1QK8wxeTg</t>
  </si>
  <si>
    <t>https://www.evernote.com/l/AYJQ1sJSPq1MCKJYOAyNTl-e-UAyM_Z2JIY</t>
  </si>
  <si>
    <t>Boko Haram Landmines Kill Seven Hunters In Borno</t>
  </si>
  <si>
    <t>Again, Troops, ISWAP in Fierce Gunfight in Borno</t>
  </si>
  <si>
    <t>https://www.evernote.com/l/AYIqaLo73NtEUKL9l7eLLtrNulivY5dU2YI</t>
  </si>
  <si>
    <t>https://www.evernote.com/l/AYJWnzAMOYVBfKz3ogzHESp2M4BmLasIA9U</t>
  </si>
  <si>
    <t>Boko Haram kidnaps aid worker, 50 passengers along Maiduguri- Damaturu</t>
  </si>
  <si>
    <t>most of the kidnappees were released shortly after</t>
  </si>
  <si>
    <t>https://www.evernote.com/l/AYIW1dzNYl5Hj6DB5d2arzFV1FTSTVpme_4</t>
  </si>
  <si>
    <t>https://www.evernote.com/l/AYKBDNyzpdhNvbJnCmGroRBJaQApqK2G61A</t>
  </si>
  <si>
    <t>https://www.evernote.com/l/AYJRRUAEei9N-odmJYLz4fyOoOZnGwq6L-U</t>
  </si>
  <si>
    <t>Boko Haram: 6 soldiers, 1 civilian killed in Chibok</t>
  </si>
  <si>
    <t>https://www.evernote.com/l/AYL4hKtQj1dO3IVDcZ92wxfTiG-GElGFin4</t>
  </si>
  <si>
    <t>https://www.evernote.com/l/AYIa_Mkat_RBEaE0qp7LhWbKtHgFY_cESSQ</t>
  </si>
  <si>
    <t>https://www.evernote.com/l/AYIlppUcD5tDEInM6Gl7qoNVD1IgBSvwwnQ</t>
  </si>
  <si>
    <t>Bâ€™Haram destroys houses, food stores, others in Borno community; Military airstrikes destroy Bâ€™Haram gun trucks, kill scores</t>
  </si>
  <si>
    <t>Wamdeo-Chul</t>
  </si>
  <si>
    <t>https://www.evernote.com/l/AYJD8DuWbt9B6J6UuA5aiITHp77WXi2bwok</t>
  </si>
  <si>
    <t>https://www.evernote.com/l/AYIsuesYlKpIzb0XCnbEiXtcUTotbZbcpT8</t>
  </si>
  <si>
    <t>https://www.evernote.com/l/AYJAXflINzdMxLYwPHMte-yerCtUfNjzcbA</t>
  </si>
  <si>
    <t>Boko Haram attacks Geidam town, abducts district head</t>
  </si>
  <si>
    <t>https://www.evernote.com/l/AYLv27-7zX5G2ZiBPfwLY-ee_tgqGoaR_3o</t>
  </si>
  <si>
    <t>https://www.evernote.com/l/AYL7-QhGFRVPdaF3RTjYd7eZfi-842jK128</t>
  </si>
  <si>
    <t>https://www.evernote.com/l/AYIDHvFjITFC4Ik2Y-kQs8m0FtX1pBYyGjk</t>
  </si>
  <si>
    <t>Boko Haram kills commuters, seizes 11 vehicles in Borno</t>
  </si>
  <si>
    <t>Aligambori</t>
  </si>
  <si>
    <t>killed "some" civilians</t>
  </si>
  <si>
    <t>https://www.evernote.com/l/AYJRgSjdFg9KvL16rRTUxiLYwL8NzfDQYEo</t>
  </si>
  <si>
    <t>Boko Haram attack kills eight children, six others in Cameroon</t>
  </si>
  <si>
    <t>https://www.evernote.com/l/AYLKrEduGDBPNoxNQ21UBJ_cPA8Y-XKMnME</t>
  </si>
  <si>
    <t>https://www.evernote.com/l/AYJ0S1vRxDxMHYK1z_wHuDqCF_xyhIfVrTc</t>
  </si>
  <si>
    <t>https://www.evernote.com/l/AYJ5rDoFFatFuKhUbyJHkjMxyGnM_Vcyodo</t>
  </si>
  <si>
    <t>Mayo Tsanaga, , Nigeria</t>
  </si>
  <si>
    <t>Nigerian soldiers confront Boko Haram in Gujba, kill 28; 13 soldiers killed</t>
  </si>
  <si>
    <t>Gazagana</t>
  </si>
  <si>
    <t>https://www.evernote.com/l/AYKq9lu9NxlKWZycfmaguth2lxw-dmRk6E0</t>
  </si>
  <si>
    <t>https://www.evernote.com/l/AYIp3Bk_LI5MH5xDf05KFWdBOF6gvvr0B6g</t>
  </si>
  <si>
    <t>https://www.evernote.com/l/AYLmrxSOC95IY6Q9jUXJQlewE1WZYlQx1NM</t>
  </si>
  <si>
    <t>Troops kill 30 insurgents in Yobe</t>
  </si>
  <si>
    <t>Gonan Kaji</t>
  </si>
  <si>
    <t>https://www.evernote.com/l/AYJ0u6IenPtKXK-MCefV0Ie6mNeGaKLaMDs</t>
  </si>
  <si>
    <t>https://www.evernote.com/l/AYLC8E3s1g9ICpbDH-WX3NwREqvoyjaSYbc</t>
  </si>
  <si>
    <t>https://www.evernote.com/l/AYJpasH1UmdMObcZ-ewnoO-PzkGamqvy8Sg</t>
  </si>
  <si>
    <t>5 soldiers, 6 Boko Haram terrorists killed in Borno clash</t>
  </si>
  <si>
    <t>https://www.evernote.com/l/AYLmskAkHa1MBaIx_GIpjxAPJyY8HB1h7TY</t>
  </si>
  <si>
    <t>Suicide bomber kills six Nigerian troops</t>
  </si>
  <si>
    <t>https://www.evernote.com/l/AYIEqi984JpIU73Qy4NVI9OsSrHy0vhWFks</t>
  </si>
  <si>
    <t>B'Haram Landmines Kill Five Soldiers, Injure 15 Others In Chibok</t>
  </si>
  <si>
    <t>Kwada Kwamtah Yahi</t>
  </si>
  <si>
    <t>https://www.evernote.com/l/AYI9fh_9FDBCR7icZiSIizQoylT3nmqRoZI</t>
  </si>
  <si>
    <t>https://www.evernote.com/l/AYK8OOrd7AxG3aLylvjFKkpS5msWb9-B2P8</t>
  </si>
  <si>
    <t>Nigerian troops kill Boko Haram/ISWAP terrorists, destroy 7 gun trucks in Borno</t>
  </si>
  <si>
    <t>killed scores/many BH</t>
  </si>
  <si>
    <t>https://www.evernote.com/l/AYLfbAFsTgZB97pMYhO41t3xDYT_NnEJjps</t>
  </si>
  <si>
    <t>https://www.evernote.com/l/AYKkZ4Sly1dCCYVqeYH34ULolZug1nlQivA</t>
  </si>
  <si>
    <t>Four soldiers killed by roadside bomb in Niger Republic</t>
  </si>
  <si>
    <t>https://www.evernote.com/l/AYJcl2ZP_YJFlJyffP6bEBOZlR1AZZODQls</t>
  </si>
  <si>
    <t>https://www.evernote.com/l/AYKNaTf1wGJBtYkUGpt_QKk7KVqlnSIUWoc</t>
  </si>
  <si>
    <t>Boko Haram kills nine soldiers in Nasarawa; five militants killed</t>
  </si>
  <si>
    <t>Nassarawa</t>
  </si>
  <si>
    <t>https://www.evernote.com/l/AYIZFT8-Ne1EA6C8TUkvUzvc9q0EqBhlsak</t>
  </si>
  <si>
    <t>https://www.evernote.com/l/AYJuo0TaopNNG5SjRJ1rcL-AKOpMKF_AxvM</t>
  </si>
  <si>
    <t>https://www.evernote.com/l/AYLaV3tqnLRF0I3k6btYtwV4OZE8alVUBq0</t>
  </si>
  <si>
    <t>Nasarawa, Nassarawa, Nigeria</t>
  </si>
  <si>
    <t>Troops Killed Five Boko Haram Terrorists In Borno</t>
  </si>
  <si>
    <t>Abbagajiri and Dusula</t>
  </si>
  <si>
    <t>https://www.evernote.com/l/AYIsjgApYYhEGpeF_Wu5-sLJxsBRgO2nZiw</t>
  </si>
  <si>
    <t>https://www.evernote.com/l/AYIZ_5CK7VZL8rH3lHBv2bbEWh4k9YKbxKs</t>
  </si>
  <si>
    <t>https://www.evernote.com/l/AYJXGcpijGlGQIwlIhq38Ph5NLyPJKBs6dw</t>
  </si>
  <si>
    <t>Troops wipe out terrorists in Borno, Yobe</t>
  </si>
  <si>
    <t>Chindila</t>
  </si>
  <si>
    <t>No LGA given/found</t>
  </si>
  <si>
    <t>https://www.evernote.com/l/AYLGbyRtYzNIaYNps3ItqMxErpxaWpAHb40</t>
  </si>
  <si>
    <t>https://www.evernote.com/l/AYJtkXOOswRGdJsfb_XtqdS-LiMxyTV0CEk</t>
  </si>
  <si>
    <t>Insurgents kill soldiers, abduct two female cops in Borno</t>
  </si>
  <si>
    <t>https://www.evernote.com/l/AYL8_oG5RydPOILV3LfpGVKM8UqGws_bzTc</t>
  </si>
  <si>
    <t>https://www.evernote.com/l/AYLkuT_BzMdCyb1MTdsoQp2MZAYpVoRQw2w</t>
  </si>
  <si>
    <t>https://www.evernote.com/l/AYIzBD-2AQBHy6kRH3xkAl5zAbSqHdSNMcU</t>
  </si>
  <si>
    <t>Insurgents kill 2 Policemen, 1 CJTF member in Borno</t>
  </si>
  <si>
    <t>Chabal</t>
  </si>
  <si>
    <t>https://www.evernote.com/l/AYK-JR4QYxRAn6mj_IIzHKhHKxCwd42vNj4</t>
  </si>
  <si>
    <t>https://www.evernote.com/l/AYKjxdq4_LBN_KRvltZ-A-HOnb96Gufxdvo</t>
  </si>
  <si>
    <t>https://www.evernote.com/l/AYKGWUCR-ExA7YhreO02xEwHni2wMYoEAUg</t>
  </si>
  <si>
    <t>Nigerian troops battle Boko Haram in Borno, recover gun truck, others</t>
  </si>
  <si>
    <t>https://www.evernote.com/l/AYI-CQiFg5JB-auChCnlooneJb3MNUPQ2rQ</t>
  </si>
  <si>
    <t>Boko Haram abducts three Customs officers in Yobe</t>
  </si>
  <si>
    <t>https://www.evernote.com/l/AYJUZTjgLitCcqZiQ2xYpdc1iUHSoTFncPQ</t>
  </si>
  <si>
    <t>https://www.evernote.com/l/AYI2-Ud_OqJCoLlTj638_-RZyE1bPJJJeHs</t>
  </si>
  <si>
    <t>https://www.evernote.com/l/AYKXTFBBi25CP7ieHqCRK2D_W6ln9aZDmM8</t>
  </si>
  <si>
    <t>Borno: Troops eliminate 19 fleeing Bâ€™Haram fighters in 5 gun trucks</t>
  </si>
  <si>
    <t>https://www.evernote.com/l/AYJNw2dOJ5ZLBbu3i5rJ73j4_8sbinXmA9c</t>
  </si>
  <si>
    <t>https://www.evernote.com/l/AYLbIHeZV5FK9LrdN5GeKhMjHsMYNizoef4</t>
  </si>
  <si>
    <t>https://www.evernote.com/l/AYJ67yimbH1CGbn114OG-zqvoFbSI-BeXWU</t>
  </si>
  <si>
    <t>Nigerian troops battle Boko Haram, kill 31 fighters, destroy 9 gun trucks in Borno</t>
  </si>
  <si>
    <t>https://www.evernote.com/l/AYLxgjN79aFBE6xp_0gOrn9QsRDUHIfUS88</t>
  </si>
  <si>
    <t>https://www.evernote.com/l/AYLVzoJOWnNMaIRXHGcV5CKLpNnV5-Jbb-w</t>
  </si>
  <si>
    <t>Boko Haram kill four, snatch vehicles, loot foodstuff  in Borno</t>
  </si>
  <si>
    <t>https://www.evernote.com/l/AYINOfndpv5KDqxOY5-bTNxMWcqYjrFv71k</t>
  </si>
  <si>
    <t>Jihadists kill 3 soldiers in Lake Chad area</t>
  </si>
  <si>
    <t>Barwanti</t>
  </si>
  <si>
    <t>https://www.evernote.com/l/AYIvRgifhh5LsaEibOrX8RGBX0QbkyHLNkE</t>
  </si>
  <si>
    <t>https://www.evernote.com/l/AYIRQzxmAyVExalLSIQQFOMoro4ermRrWvs</t>
  </si>
  <si>
    <t>Troops Eliminate 81 Boko Haram Fighters, Lose a Soldier from Landmine</t>
  </si>
  <si>
    <t>Garin Bello, Kwoche, Lawanti, Alfa Bula Hassan and Alfa Cross</t>
  </si>
  <si>
    <t>https://www.evernote.com/l/AYLrZ5s1KlRCX6PvPWGrx0IRsnkxOgXu7Pk</t>
  </si>
  <si>
    <t>https://www.evernote.com/l/AYJ28L9BuYhCLrjFfJZVa5ZNbb5nquTZlHI</t>
  </si>
  <si>
    <t>https://www.evernote.com/l/AYJeIeP8lzJI1JWSZTiC1zz0YXek4i0s_Dw</t>
  </si>
  <si>
    <t>Boko Haram Terrorists Attack Military Base In Borno, Kill 10 Soldiers, Destroy Armoured Tanks</t>
  </si>
  <si>
    <t>https://www.evernote.com/l/AYI778tmzgxKbpQNHbtjtTcTMWHE5ko-Kww</t>
  </si>
  <si>
    <t>https://www.evernote.com/l/AYJrfTUSGTpN-qE-VwPXIF8lPhOonbaf5oA</t>
  </si>
  <si>
    <t>https://www.evernote.com/l/AYJ4K7od9aBDva8jLwa3HPwLhwIMK6UAfDM</t>
  </si>
  <si>
    <t>Boko Haram Kills 5 Mobile Policemen, 2 Civilians, Razes Boarding School In Yobe</t>
  </si>
  <si>
    <t>https://www.evernote.com/l/AYJCVtWKLTROqoDefu_leofiZ8MGP9qcquU</t>
  </si>
  <si>
    <t>https://www.evernote.com/l/AYJLJCOwRnxKZLzJwWWJrr2karMifj_QeLI</t>
  </si>
  <si>
    <t>Troops eliminate more terrorists, destroy meeting point in Yobe</t>
  </si>
  <si>
    <t>Baiomari</t>
  </si>
  <si>
    <t>https://www.evernote.com/l/AYKXP3kIJ1xPCa-jO7MiWWiWoWgF1_vm9T4</t>
  </si>
  <si>
    <t>https://www.evernote.com/l/AYLA34vfOuZCF4P11GFekTPRffDcccBwv3g</t>
  </si>
  <si>
    <t>Boko Haram attacks two Borno LGs, scores feared dead</t>
  </si>
  <si>
    <t>https://www.evernote.com/l/AYL61AksZJlKuILhZzL4dZaMtSMbR1xMS8s</t>
  </si>
  <si>
    <t>Again, Boko Haram invades Borno LGA, kill many civilians</t>
  </si>
  <si>
    <t>killed "many" civilians</t>
  </si>
  <si>
    <t>https://www.evernote.com/l/AYJ9AAVTyLJDE735PTlte2oUAMDwoqYNU-8</t>
  </si>
  <si>
    <t>https://www.evernote.com/l/AYIiQOGjRzRPH77zu8d7itIFJCMDq9ST4CM</t>
  </si>
  <si>
    <t>https://www.evernote.com/l/AYIUTD8Z4T9A2oEC2bOPUqDR-WgKqq6XhRU</t>
  </si>
  <si>
    <t>Boko Haram Kills 6 IDPs In Borno</t>
  </si>
  <si>
    <t>https://www.evernote.com/l/AYJ32UmkuJVJ6IgnFkfu_9UgSQv1ZlUeX_4</t>
  </si>
  <si>
    <t>https://www.evernote.com/l/AYJuxz4EP79BM7qk6tOUCFM9gNKdyTtKZFQ</t>
  </si>
  <si>
    <t>https://www.evernote.com/l/AYJnrrkeTHRGPZ5AvdledKjnFWXB-GSDeUQ</t>
  </si>
  <si>
    <t>Scores Killed As Boko Haram, ISWAP Terrorists Battle For Supremacy</t>
  </si>
  <si>
    <t>Sunawa</t>
  </si>
  <si>
    <t>"scores" killed; LGA est</t>
  </si>
  <si>
    <t>https://www.evernote.com/l/AYLApSGlAtZPc7lTgtZO7QQHJGnAqvvC-RM</t>
  </si>
  <si>
    <t>https://www.evernote.com/l/AYLDm90NvEhI2pwvi8C-sENxftlBmMcbz4k</t>
  </si>
  <si>
    <t>https://www.evernote.com/l/AYJZVQ6AxgxFiaowuqnYIIe9Re9ygcTYSyA</t>
  </si>
  <si>
    <t>16 Killed As Rocket Hits Maiduguri</t>
  </si>
  <si>
    <t>Mairi, Gwange, Adam Kolo</t>
  </si>
  <si>
    <t>https://www.evernote.com/l/AYKwVPVQWRVKua8rMyXaY_w3Dz5PNFEJCWE</t>
  </si>
  <si>
    <t>https://www.evernote.com/l/AYIhZynrGQNPIoiI0DUX8ZrVLCSeBiJEaCE</t>
  </si>
  <si>
    <t>https://www.evernote.com/l/AYLoMyfQk8FBIp7nlVSUA_ayYi4m2lVWEtY</t>
  </si>
  <si>
    <t>Boko Haram Terrorists Abduct Dozens On Damaturu-Maiduguri Road, Burn Two Vehicles</t>
  </si>
  <si>
    <t>abducted "dozens"</t>
  </si>
  <si>
    <t>http://saharareporters.com/2021/02/25/boko-haram-terrorists-abduct-dozens-damaturu-maiduguri-road-burn-two-vehicles</t>
  </si>
  <si>
    <t>https://www.vanguardngr.com/2021/02/troops-foil-boko-haram-attack-rescue-passengers-in-auno/</t>
  </si>
  <si>
    <t>https://punchng.com/again-bharam-abducts-travellers-on-maiduguri-damaturu-highway/</t>
  </si>
  <si>
    <t>Five electricity workers injured in IED planted by Boko Haram in Borno</t>
  </si>
  <si>
    <t>https://www.evernote.com/l/AYIvakFw75pEVbrECaXkQLHFOXsdN66wZLA</t>
  </si>
  <si>
    <t>https://www.evernote.com/l/AYJxQabQgZBAAaCVYd8vDvkMWV2MrhebHSE</t>
  </si>
  <si>
    <t>https://www.evernote.com/l/AYIiITAu_s1PrKxylQ5Be3XNotzP5s-DGK0</t>
  </si>
  <si>
    <t>Boko Haram attacks Dikwa, abducts 7 aid workers in Borno</t>
  </si>
  <si>
    <t>https://www.evernote.com/l/AYJH8E2vTOdLsae93laC-dXmqACS6WfNjmU</t>
  </si>
  <si>
    <t>https://www.evernote.com/l/AYJbhyb8CrBI3qhKtB4B37xelR-CJzzWuqo</t>
  </si>
  <si>
    <t>https://www.evernote.com/l/AYJcf8XoMVhFIYvzo5A-Lo9jLgMlW-GGtp4</t>
  </si>
  <si>
    <t>Again, troops engage Boko Haram at Marte village, rescue 28 locals in Sambisa</t>
  </si>
  <si>
    <t>Ala</t>
  </si>
  <si>
    <t>Killed "some" BH</t>
  </si>
  <si>
    <t>https://www.evernote.com/l/AYK955VjS_lPGJvFuIejjJkMkNiDamt-VB4</t>
  </si>
  <si>
    <t>https://www.evernote.com/l/AYK9PK-i6JZG6LAHL2HbX1lCoc6URxIOs5U</t>
  </si>
  <si>
    <t>Three soldiers feared killed as Boko Haram attacks military checkpoint</t>
  </si>
  <si>
    <t>Lawan-Mainari</t>
  </si>
  <si>
    <t>"some" BH also killed</t>
  </si>
  <si>
    <t>https://www.evernote.com/l/AYJhEBu01_NO05IDdPwIHaTuwjwhqJ_1uqo</t>
  </si>
  <si>
    <t>https://www.evernote.com/l/AYLBkfuIMeVIuaq-hhA0Xh9puDm1eVGTb_0</t>
  </si>
  <si>
    <t>https://www.evernote.com/l/AYIJEqZiQUVJ1oe1SqQs7G4YaEBAwVp7yvQ</t>
  </si>
  <si>
    <t>Special Forces eliminate 33 Boko Haram fighters, lose 2 soldiers in Chikingudu</t>
  </si>
  <si>
    <t>Chikingudu</t>
  </si>
  <si>
    <t>https://www.evernote.com/l/AYIDNiq-waFDsbHL2GSjSoEQZDNyP_LmDSs</t>
  </si>
  <si>
    <t>https://www.evernote.com/l/AYJJJnmaBCxKNbEy0gyIHSfy93scP9QOE1o</t>
  </si>
  <si>
    <t>https://www.evernote.com/l/AYKC3X6NCpZAao19PHxFbOkweLuxi8BsDmU</t>
  </si>
  <si>
    <t>Boko Haram Allegedly Kills 33 Nigerian Soldiers, Injures 20 Others In Borno</t>
  </si>
  <si>
    <t>https://www.evernote.com/l/AYL13cAlFehHjrhY0Jq2G1Mh0c_7ieQz-go</t>
  </si>
  <si>
    <t>https://www.evernote.com/l/AYKz6pVJJFpCj6BGbFPr9j1lanGrQw1IMBI</t>
  </si>
  <si>
    <t>https://www.evernote.com/l/AYLk469WtoxLtbQslle5nm8_12HwHS-RV7Y</t>
  </si>
  <si>
    <t>Troops Kill Scores of Terrorists Along Lake Chad, Loses 4 Personnel In Battle</t>
  </si>
  <si>
    <t>https://www.evernote.com/l/AYKZ-068jDhKZ7sooE2anC9rsUOV-IeQJ6U</t>
  </si>
  <si>
    <t>https://www.evernote.com/l/AYKk7obQk6VP7qRj6YmElAT3deNDfbFVF0s</t>
  </si>
  <si>
    <t>https://www.evernote.com/l/AYKUJ7pNFLtNt5joTby1-7jh8TfJumz1ox0</t>
  </si>
  <si>
    <t>Boko Haram kill 10 soldiers in Mallam Fatori</t>
  </si>
  <si>
    <t>https://www.evernote.com/l/AYLw3b9MCK5IUL24OMwYbaJpoyqdLP02lTg</t>
  </si>
  <si>
    <t>Boko Haram kill 6 soldiers in Borno</t>
  </si>
  <si>
    <t>Tasmukawu</t>
  </si>
  <si>
    <t>Boko Haram Terrorists Kill 22 Herdsmen In Borno</t>
  </si>
  <si>
    <t>https://www.evernote.com/l/AYIbs2wIf4ZE5YLcQvjvx2ILw9WuYbvppIM</t>
  </si>
  <si>
    <t>Troops kill 41 terrorists, rescue 60 captives in Gamboru</t>
  </si>
  <si>
    <t>https://www.evernote.com/l/AYIxI6ftYzxJ3aszuwGkQ5ySPo5Dn2QzPio</t>
  </si>
  <si>
    <t>https://www.evernote.com/l/AYJxe11rYfBN_KA5P9ichDwrIBULDdY4TTc</t>
  </si>
  <si>
    <t>https://www.evernote.com/l/AYKUW_w4XT9PRpv7aJDupl1UuQKzX-3zW4M</t>
  </si>
  <si>
    <t>Troops Kill Six Boko Haram Terrorists In Borno, Recover Weapons</t>
  </si>
  <si>
    <t>https://www.evernote.com/l/AYJIkCrS6ChEEYtapIcU2gcYG0eif7Benus</t>
  </si>
  <si>
    <t>https://www.evernote.com/l/AYLVFyRKJdVKDZjbFyMZmQ-UpauPEpSo2Ko</t>
  </si>
  <si>
    <t>https://www.evernote.com/l/AYIiAJO3MVtGVoIv0KkpSB4UVELO6EePO44</t>
  </si>
  <si>
    <t>Nigerian Soldiers Flee As Boko Haram Takes Over Military Base In Borno</t>
  </si>
  <si>
    <t>https://www.evernote.com/l/AYJXclqNxTpM-4RPur6dyKpKV-KgcG53Ijc</t>
  </si>
  <si>
    <t>https://www.evernote.com/l/AYLEAFdlk_lF9Yoyqk7vcIPnqV3SqGZN8Wg</t>
  </si>
  <si>
    <t>Boko Haram attacks Yobe community, burns School, Health Centre</t>
  </si>
  <si>
    <t>https://www.evernote.com/l/AYJ-_2FbbtJJxYuMOcAEPQs6XJPz8dJILaw</t>
  </si>
  <si>
    <t>https://www.evernote.com/l/AYLS1ERlhStNmr2AktBNzMd34fel1HJtk2U</t>
  </si>
  <si>
    <t>https://www.evernote.com/l/AYI19dZJqP1Hub1mUMmbKywpM7SjeJ7yNtc</t>
  </si>
  <si>
    <t>Boko Haram Terrorists Attack Borno Community Again, Burn Houses, Cars</t>
  </si>
  <si>
    <t>https://www.evernote.com/l/AYLvR0hk8F5FVLlZ1CgYwcM5YT5iLC9wkzc</t>
  </si>
  <si>
    <t>Boko Haram kills two Cameroonian soldiers in Borno</t>
  </si>
  <si>
    <t>https://www.evernote.com/l/AYLZTDRgWs9Kwqmk-OerbNgPkoLZsYC3t_M</t>
  </si>
  <si>
    <t>https://www.evernote.com/l/AYKPrkQJY0lP14Y1zvZ8LLGPyC-eDO1F_Y8</t>
  </si>
  <si>
    <t>https://www.evernote.com/l/AYLz-_9SudpPNbbg0R4VG9AmctITFvV7m3A</t>
  </si>
  <si>
    <t>Again, B'Haram Terrorists Throw Maiduguri Into Darkness, Blow Up Power Tower</t>
  </si>
  <si>
    <t>https://www.evernote.com/l/AYIN4ai2GU1P9LSToaPGlmZzQTQBR1NB08Q</t>
  </si>
  <si>
    <t>https://www.evernote.com/l/AYJwYu72AChIHZ8iADVzMZiWGQOz2Fc8wyQ</t>
  </si>
  <si>
    <t>https://www.evernote.com/l/AYKr-dm1dRNM-ru_Pp1a1Gnw-hmur_oE8f4</t>
  </si>
  <si>
    <t>Boko Haram kill one, loot foodstuff in Borno LG</t>
  </si>
  <si>
    <t>Azir</t>
  </si>
  <si>
    <t>https://www.evernote.com/l/AYL8QJygi2dHv5fIZKMdurjfJXc71cVt7O0</t>
  </si>
  <si>
    <t>https://www.evernote.com/l/AYK3tr6UfCVLM7eYJGa3BbM0_ZR5q599DMI</t>
  </si>
  <si>
    <t>Eight Killed, Many Injured As Boko Haram Terrorists Ambush Borno Government Officials</t>
  </si>
  <si>
    <t>https://www.evernote.com/l/AYJp0UFu9ORHbahKDvP9jFHBa2vgBtPmXsM</t>
  </si>
  <si>
    <t>https://www.evernote.com/l/AYIK41hqst5MxIVivFRBg62AWFKrcUcnOtE</t>
  </si>
  <si>
    <t>https://www.evernote.com/l/AYIeAW8ORTlF-aL-ICDbzR29xlidSP99Mqs</t>
  </si>
  <si>
    <t>We killed 11 Bâ€™Haram terrorist in Borno</t>
  </si>
  <si>
    <t>https://www.evernote.com/l/AYKU1AnPzTFCMop6go0wA3fpk2V8xfYlZOs</t>
  </si>
  <si>
    <t>https://www.evernote.com/l/AYI1QPYMl3REirrJFb5Z4uAOsDMoYgtph9s</t>
  </si>
  <si>
    <t>https://www.evernote.com/l/AYJIvrnwHBVEaIjesYAhZ1Lb1yR2oWXOq8E</t>
  </si>
  <si>
    <t>Boko Haram kills 7, abducts 30 women in Adamawa community</t>
  </si>
  <si>
    <t>Kwapre</t>
  </si>
  <si>
    <t>https://www.evernote.com/l/AYI4_0wTwvNPMopiFYMht0sN5dcUFOTylmA</t>
  </si>
  <si>
    <t>https://www.evernote.com/l/AYJ6ukpMuBBEJ5v2GrUnCXm49o4AAoL5VAI</t>
  </si>
  <si>
    <t>https://www.evernote.com/l/AYLKqaiYj91HM5lydgqGA6MXqkxh0unEr2I</t>
  </si>
  <si>
    <t>Nine killed, UN facilities burnt, vehicles stolen as Boko Haram attacks Borno community</t>
  </si>
  <si>
    <t>https://www.evernote.com/l/AYL8oUjgAZRMpJVWq0o5taWMV9Yfqwk4BQ4</t>
  </si>
  <si>
    <t>https://www.evernote.com/l/AYIQg6jiIGtLxYtXLlnIQB05xsyC-DCMjCE</t>
  </si>
  <si>
    <t>https://www.evernote.com/l/AYLkzaHE9NRL_LQbS_-HCNoDRtoQu7oSFjQ</t>
  </si>
  <si>
    <t>Boko Haram Attacks Maiduguri, Kills Three Nigerian Soldiers</t>
  </si>
  <si>
    <t>https://www.evernote.com/l/AYJqJEaurA9MhJHBG3T9PLyxGLAV-HAJRTQ</t>
  </si>
  <si>
    <t>https://www.vanguardngr.com/2021/04/breaking-boko-haram-kills-3-soldiers-in-maiduguri-shootout-scores-dead-in-damasak-lg/</t>
  </si>
  <si>
    <t>Boko Haram kill 18, injured 21 others in Damasak</t>
  </si>
  <si>
    <t>https://www.evernote.com/l/AYJNsTZSSzBN8oqmYkGr43lqGCYvBkq0LV0</t>
  </si>
  <si>
    <t>https://www.evernote.com/l/AYJNfRsEa-RDG7kBoAT5LVGL11aNMaFIMMk</t>
  </si>
  <si>
    <t>https://www.evernote.com/l/AYIyix5ikMpGMoxzRV07YPVQzQ08AhzIGkE</t>
  </si>
  <si>
    <t>Troops eliminate top ISWAP commanders, fighters in Damasak</t>
  </si>
  <si>
    <t>killed over the course of the week</t>
  </si>
  <si>
    <t>https://www.evernote.com/l/AYJpVTuntJZPDa1NxZnll2PQ93u6UTSFTpY</t>
  </si>
  <si>
    <t>https://www.evernote.com/l/AYL2npvaiq1EmLYgN6dkg8iO5dl6UavJIYE</t>
  </si>
  <si>
    <t>https://www.evernote.com/l/AYJpElwxFuRKPKXsEvQualdGYoHHFpRPxJY</t>
  </si>
  <si>
    <t>Boko Haram Insurgents Burn Army Base In Yobe, Kill Five Soldiers, 171 Others Missing</t>
  </si>
  <si>
    <t>https://www.evernote.com/l/AYKXyeIaiK5Fwa-RG9jZiU-Ik1WPUSHLVoQ</t>
  </si>
  <si>
    <t>https://www.evernote.com/l/AYKPi0rlb4BJdLyEBq9ChDeaew_8F2XkfjA</t>
  </si>
  <si>
    <t>https://www.evernote.com/l/AYJAs0UbrldInIkXSHJbZ1Q9NExXVgHz0F8</t>
  </si>
  <si>
    <t>Army foils Boko Haramâ€™s attempt to capture Borno community</t>
  </si>
  <si>
    <t>"heavy losses"</t>
  </si>
  <si>
    <t>https://www.evernote.com/l/AYJ1P4Th4I5JnLv93HJ8o5408e-i1e4_Z6k</t>
  </si>
  <si>
    <t>https://www.evernote.com/l/AYKExAuaZudOAq0C8IJ5Ta-6r570jWVJ3sQ</t>
  </si>
  <si>
    <t>https://www.evernote.com/l/AYIPWX0IBiRLi7f_pByy4Uv-gSMpHQ4fMMc</t>
  </si>
  <si>
    <t>Troops Kill 21 Boko Haram Terrorists In Geidam, Recover Anti-Aircraft Gun, 11 civilians killed</t>
  </si>
  <si>
    <t>https://www.evernote.com/l/AYJtF0mkbZZO6plUjecs-pkFtLAFEe1JV6A</t>
  </si>
  <si>
    <t>https://www.evernote.com/l/AYKP5vzC6HZCsIfA7Ze1BY2gb9hpLwgIiSY</t>
  </si>
  <si>
    <t>https://www.evernote.com/l/AYKSaZZQgLhIUIejEWOU5G248dEfDvzpKLM</t>
  </si>
  <si>
    <t>33 Soldiers Feared Killed In Boko Haram/ISWAP Attack In Borno</t>
  </si>
  <si>
    <t>https://www.evernote.com/l/AYLMt5_CgXZGKaBF2E-QZJ9L_SPhDzYudtM</t>
  </si>
  <si>
    <t>https://www.evernote.com/l/AYIsdSlBOhxIEq5fu1itHe-hgwRXuFIqk0U</t>
  </si>
  <si>
    <t>https://www.evernote.com/l/AYJbWu_KYypNO4RXRyOWO4GHlV01BzYL-l0</t>
  </si>
  <si>
    <t>Military repels another Bâ€™Haram attack on Borno town</t>
  </si>
  <si>
    <t>https://www.evernote.com/l/AYJFxwSpWIFJLrM4ezrUzXY1FGb6AJQ273Q</t>
  </si>
  <si>
    <t>https://www.evernote.com/l/AYJJ-Hf_dl9NpIGrV3lOIh7Q8EBMTw8ifcI</t>
  </si>
  <si>
    <t>https://www.evernote.com/l/AYI-BQgyhdJJdJYQahnwBfR2_mJ0FjYkXu4</t>
  </si>
  <si>
    <t>Again, Suspected Boko Haram Insurgents Attack Yobe Community</t>
  </si>
  <si>
    <t>Kanamma</t>
  </si>
  <si>
    <t>https://www.evernote.com/l/AYKux1OcVChB35TDmYzbrNqq3lTXml2liCE</t>
  </si>
  <si>
    <t>https://www.evernote.com/l/AYLh-yHXZdhJnrx6FuOWBxiHmZI80zFtHX0</t>
  </si>
  <si>
    <t>https://www.evernote.com/l/AYJkYNYtbNNJNI8LZCBgYpag8FmMlk--o1E</t>
  </si>
  <si>
    <t>Boko Haram Leader, Shekau On Killing Spree After â€˜Betrayalâ€™, Appoints New War Commander</t>
  </si>
  <si>
    <t>https://www.evernote.com/l/AYKMoXP-UndJlYYb5h1UR6Knjfwq1Fbd77M</t>
  </si>
  <si>
    <t>https://www.evernote.com/l/AYIF-sWzu2dKBr5dg10neVBJZKguxWXeyyI</t>
  </si>
  <si>
    <t>1 Dies, 7 Wounded As Troops Battle Boko Haram In Borno</t>
  </si>
  <si>
    <t>https://www.evernote.com/l/AYIekYc9GjJAnYWnaShNi4j5_aI-UHUtEdc</t>
  </si>
  <si>
    <t>https://www.evernote.com/l/AYLA6nium5BGUppZ7DVwYRDicmtyy19QURA</t>
  </si>
  <si>
    <t>https://www.evernote.com/l/AYIaiIHaVj1D7YU5FD_YUHSWrGN_0T7pCzk</t>
  </si>
  <si>
    <t>Boko Haram kills 8 people in Nigeria</t>
  </si>
  <si>
    <t>https://www.evernote.com/l/AYLNfzD_WqNBooUQOsSkJXrekvm1w4CXKGo</t>
  </si>
  <si>
    <t>https://www.evernote.com/l/AYLAab9BFtxDC6SdoHyzz9EKT-6QveENLmg</t>
  </si>
  <si>
    <t>https://www.evernote.com/l/AYJ1DY6rn7pCPY6aYf0C6GbsNUxQUZHHlwE</t>
  </si>
  <si>
    <t>Troops foil attack on Maiduguri, eliminate 9 terrorists</t>
  </si>
  <si>
    <t>https://www.evernote.com/l/AYK-wLtNvVpIZasdwglquk2JKttm-ETfx-Q</t>
  </si>
  <si>
    <t>https://www.evernote.com/l/AYKiOsKiYxVEHKlKxZngCbKB1i1gKpnZDQs</t>
  </si>
  <si>
    <t>https://www.evernote.com/l/AYJzsnl3qPRJeL7icS24a77bzBKcapewWNU</t>
  </si>
  <si>
    <t>Boko Haram Leader, Shekau, Dead As ISWAP Fighters Capture Sambisa Forest</t>
  </si>
  <si>
    <t>Fighting btwn BH and ISWAP; others died in gunfight, detonation</t>
  </si>
  <si>
    <t>https://www.evernote.com/l/AYLaYnfGm8NLoqxGj_6I6qiQW9iwJOumRAw</t>
  </si>
  <si>
    <t>https://www.evernote.com/l/AYLEDWYjmqVI-ZvC3yeyMSd-olT628g0Nvw</t>
  </si>
  <si>
    <t>https://www.evernote.com/l/AYJ0qSEUKEpFHaosnHX8lxb742RRAH5llUg</t>
  </si>
  <si>
    <t>Boko Haram Terrorists Reportedly Abduct Travellers Along Damaturu-Maiduguri Road</t>
  </si>
  <si>
    <t>abducted "some" travelers</t>
  </si>
  <si>
    <t>https://www.evernote.com/l/AYJoeut50P5JfJ7oFh780aG1_zqZODtPfmA</t>
  </si>
  <si>
    <t>Troops Eliminate 10 Boko Haram Terrorists, Repel Attack On Rann</t>
  </si>
  <si>
    <t>https://www.evernote.com/l/AYLxRQG4-SNNsb9mrAW1o-bae5kv5elaY6k</t>
  </si>
  <si>
    <t>https://www.evernote.com/l/AYLXFggz9tNMeYB1LuIE3c5mzfrBL1vw0uk</t>
  </si>
  <si>
    <t>https://www.evernote.com/l/AYL0q3TRNpRGFqB3Lgh-Xvheq12RvMobAkM</t>
  </si>
  <si>
    <t>Raid in Niger leaves eight dead: officials</t>
  </si>
  <si>
    <t>https://www.evernote.com/l/AYIaN1rI_xNCjYHbtmFeHZiPYFh-B_1Cvjw</t>
  </si>
  <si>
    <t>https://www.evernote.com/l/AYKTzaAh7I5G5o1Gvff0lcLmisRZfEI1T90</t>
  </si>
  <si>
    <t>https://www.evernote.com/l/AYLNDdUwKpVFAL74oJrrlvAU5yWmXYd769o</t>
  </si>
  <si>
    <t>Seven Soldiers Killed, Five Injured As Militants Ambush Troops</t>
  </si>
  <si>
    <t>https://www.evernote.com/l/AYJM2pt_X3RKE5CliKUfgkmegamvRICYxD8</t>
  </si>
  <si>
    <t>Troops Kill Over 50 ISWAP Terrorists In Borno</t>
  </si>
  <si>
    <t>https://www.evernote.com/l/AYJfeysbkQhBkZV43-QtRT2dA16c_c3Lt0s</t>
  </si>
  <si>
    <t>https://www.evernote.com/l/AYI6cKz3TuhHfpiMIPCZ53yroBujEXlpCAc</t>
  </si>
  <si>
    <t>https://www.evernote.com/l/AYIj_APOYSRLZbg3pvjGaHl6w7p0Kagz_F4</t>
  </si>
  <si>
    <t>Troops Kill 6 ISWAP In Dikwa, Recover Weapons</t>
  </si>
  <si>
    <t>https://www.evernote.com/l/AYJAvFuep-tO6ZRG22pPmPWG6ZJfRa7qBxw</t>
  </si>
  <si>
    <t>https://www.evernote.com/l/AYLFDRvldupBgpUWXKWrWJvwin8zv-Ce2P8</t>
  </si>
  <si>
    <t>https://www.evernote.com/l/AYJLjVIbHA9O_7ytmhquecQIXRWSubPJtTk</t>
  </si>
  <si>
    <t>3 soldiers, 7 ISWAP fighters feared killed in Damboa village attack</t>
  </si>
  <si>
    <t>Kwamdi</t>
  </si>
  <si>
    <t>https://www.evernote.com/l/AYIUTVaEneVFdpkCjfbRXh4763ynwhc-WRA</t>
  </si>
  <si>
    <t>https://www.evernote.com/l/AYI2RVkFCiNLnalwn28_lqSIX6ZRodscyt4</t>
  </si>
  <si>
    <t>https://www.evernote.com/l/AYJwikzIrsZJX5FAiroRcXAWu1L0GxiUhOQ</t>
  </si>
  <si>
    <t>Troops Foil Boko Haram Attack In Borno Town, Kill Six</t>
  </si>
  <si>
    <t>https://www.evernote.com/l/AYIhRPUGeplACZdaoUMaEAgal12DYzX9M1c</t>
  </si>
  <si>
    <t>https://www.evernote.com/l/AYIGTO7DOl1Aq4_8ZUrWZVmKEyCSSyln0f0</t>
  </si>
  <si>
    <t>https://www.evernote.com/l/AYJ_ifu6xrBNsIlF2VU1mPwfcfEZXUC9fZk</t>
  </si>
  <si>
    <t>Two Killed In Niger As Troops Foil Jihadist Attack</t>
  </si>
  <si>
    <t>Fantio</t>
  </si>
  <si>
    <t>https://www.evernote.com/l/AYL5nF7WfbFKiJKMnxVTV6h4k4Y8c0qH5SQ</t>
  </si>
  <si>
    <t>TillabÃ©ri, TillabÃ©ri, Niger</t>
  </si>
  <si>
    <t>Niger Army Foils Boko Haram Attack, Kills Three Jihadists</t>
  </si>
  <si>
    <t>https://www.evernote.com/l/AYL-12aIhkNPsJKVUqQyhZrDohCl-_d4q44</t>
  </si>
  <si>
    <t>Bosso, , Niger</t>
  </si>
  <si>
    <t>Again, Boko Haram Mocks Nigerian Army, Attacks Yobe Community, Kills Policemen, Burns UN Facilities, Others</t>
  </si>
  <si>
    <t>https://www.evernote.com/l/AYJwZeSfe_ZFholEjRbNwTn9orSW0EmJWv4</t>
  </si>
  <si>
    <t>https://www.evernote.com/l/AYKBhseF-V1ENY3r2tUVpXHkDcZiG9d0XZo</t>
  </si>
  <si>
    <t>Boko Haram Attacks Borno Community, Kidnaps Scores Of Civilians</t>
  </si>
  <si>
    <t>https://www.evernote.com/l/AYJH-IU-PSpHiLHyUFo63wGK2vDLFj4m8Q8</t>
  </si>
  <si>
    <t>https://www.evernote.com/l/AYIksXAaHMNNNLFMQO_j5CV6apjJW9EQ3uc</t>
  </si>
  <si>
    <t>https://www.evernote.com/l/AYJhSQZpwhtOu6hCAbvVbZTXdGm5HfM_ytU</t>
  </si>
  <si>
    <t>Two soldiers, 37 Boko Haram terrorists killed in Borno clash</t>
  </si>
  <si>
    <t>Bula Yobe</t>
  </si>
  <si>
    <t>https://www.evernote.com/l/AYI-spNw0QxADqys2RNUfj012Wz9b-VD_wA</t>
  </si>
  <si>
    <t>https://www.evernote.com/l/AYI1RGTA6CVIT7srRasvI2cKOLDliQ5zNWU</t>
  </si>
  <si>
    <t>https://www.evernote.com/l/AYJFIUspvWJFZZ-tutj0ocTh2c3MPj_s5cY</t>
  </si>
  <si>
    <t>3 Policemen Die As Troops Kill 28 Terrorists On Damaturu-Maiduguri Road</t>
  </si>
  <si>
    <t>https://www.evernote.com/l/AYIpVqgIiU9NZYPbzClcr_3103YzcqSNTwc</t>
  </si>
  <si>
    <t>24 Killed As Boko Haram Fighters Raid Communities in Adamawa</t>
  </si>
  <si>
    <t>Dabna</t>
  </si>
  <si>
    <t>https://www.evernote.com/l/AYJ_azEArY9I5KYxoZdq-OM-Bd9DGxHCvRM</t>
  </si>
  <si>
    <t>https://www.evernote.com/l/AYI01xv-QsRIarf57PQg601WxrCPtpIj-8Q</t>
  </si>
  <si>
    <t>https://www.evernote.com/l/AYJ2MN9BsehMjaHZLHYIy08gO2OMlig6pVk</t>
  </si>
  <si>
    <t>Boko Haram Insurgents Attack Yobe Community</t>
  </si>
  <si>
    <t>https://www.evernote.com/l/AYK8XRnNOfdMg7AKI2Da1-RJmtOQB8gCw0k</t>
  </si>
  <si>
    <t>https://www.evernote.com/l/AYL7-ima1FNAqI2gaP7b4815bKhPX4n1tlw</t>
  </si>
  <si>
    <t>Seven Cameroonian soldiers killed in Boko Haram attack</t>
  </si>
  <si>
    <t>https://www.evernote.com/l/AYJ9hFj9TIVKYpqEzeKkwlAXW8jGKlV2UPk</t>
  </si>
  <si>
    <t>https://www.evernote.com/l/AYIed1RP5RBOtINI5FRmWkmcq0AcNOdjY1Y</t>
  </si>
  <si>
    <t>https://www.evernote.com/l/AYLOLYpU3e5NkJ9WIgO9pRWx-Rxgs_D_8zw</t>
  </si>
  <si>
    <t>, Sagme, Cameroon</t>
  </si>
  <si>
    <t>Cameroon</t>
  </si>
  <si>
    <t>Boko Haram abducts two travelling soldiers</t>
  </si>
  <si>
    <t>https://www.evernote.com/l/AYLa5vLUimZLUb0KuUZfWiRoE41rLWVx8A8</t>
  </si>
  <si>
    <t>https://www.evernote.com/l/AYIYEYqPgVlCOoRiws6il6iWARyPWNfzGHo</t>
  </si>
  <si>
    <t>https://www.evernote.com/l/AYJEZcGvMDpEvaEKNhBcQmIMKQABwaK7y3U</t>
  </si>
  <si>
    <t>Boko Haram Fighters Ambush Nigerian Soldiers Escorting Borno APC Party Chieftains</t>
  </si>
  <si>
    <t>https://www.evernote.com/l/AYJQetmcI4ZNf5-eJ52VI3mBQsS5hLT3AZA</t>
  </si>
  <si>
    <t>Boko Haram kills 24 Chadian soldiers</t>
  </si>
  <si>
    <t>Tchoukou Telia</t>
  </si>
  <si>
    <t>https://www.evernote.com/l/AYKL3ERw8n1L0pUKIrfV1kc_37J8FFzmL6s</t>
  </si>
  <si>
    <t>https://www.evernote.com/l/AYLwVoZkCeNBIozq3GnZzghiwBg67h-peDg</t>
  </si>
  <si>
    <t>https://www.evernote.com/l/AYLQyAmD9wJAmbE9Mldh3Fu2LaeQbbC3I7k</t>
  </si>
  <si>
    <t>Tchoukou Telia, Lake Chad, Chad</t>
  </si>
  <si>
    <t>Chad</t>
  </si>
  <si>
    <t>Troops foil terrorists attack on Borno community</t>
  </si>
  <si>
    <t>https://www.evernote.com/l/AYI1C1cxiydCSoy4dsqgRpaAzo9MjZAbUPY</t>
  </si>
  <si>
    <t>https://www.evernote.com/l/AYJ2vOQHdxxAqIWM7q8u2k1U80VPEyTsKSI</t>
  </si>
  <si>
    <t>https://www.evernote.com/l/AYJURCUV9u1H8rJB1L7LwbmeB00mXb6w2qo</t>
  </si>
  <si>
    <t>27 Terrorists Killed As ISWAP, Boko Haram Clash</t>
  </si>
  <si>
    <t>Dumbawa</t>
  </si>
  <si>
    <t>https://www.evernote.com/l/AYI5w7f6owtKgK0_nzPoXadKtsqVPOrQHOM</t>
  </si>
  <si>
    <t>Four Boko Haram terrorists shot dead in gun-duel with soldiers</t>
  </si>
  <si>
    <t>https://www.evernote.com/l/AYL1zS1H-aJKK4x5hLHasmrOpZNoXfi5tck</t>
  </si>
  <si>
    <t>https://www.evernote.com/l/AYLqbFLOx3FBiaAf9ydaT513jnaCTjPuzvU</t>
  </si>
  <si>
    <t>16 Soldiers, 50 Terrorists Killed In Lake Chad Region Clash</t>
  </si>
  <si>
    <t>https://www.evernote.com/l/AYIPJKkET6ZEKKdh7sdrBT4XQbJswxQD-_w</t>
  </si>
  <si>
    <t>https://www.evernote.com/l/AYJemCC5n3JM3IDyCCCosqpdL_3NWh5-uPM</t>
  </si>
  <si>
    <t>https://www.evernote.com/l/AYLcTilqoehOqaRi0OSSIu_iER1IPc7oudY</t>
  </si>
  <si>
    <t>Diffa, Diffa, Niger</t>
  </si>
  <si>
    <t>Troops foil Boko Haram attack on Yobe town, kill scores, capture gun truck, arms</t>
  </si>
  <si>
    <t>https://www.evernote.com/l/AYL6i8zLbWRHYY2xPsY2M5EFsG1VoOnVFp4</t>
  </si>
  <si>
    <t>https://www.evernote.com/l/AYLjYCpwxnxCsryGNK7r8McVXIni5tYXzRQ</t>
  </si>
  <si>
    <t>https://www.evernote.com/l/AYLm2qKm7ztLCYhWoXhNC_JIbEyX2tHF83M</t>
  </si>
  <si>
    <t>26 dead as  troops flush out ISWAP terrorists from Rann, Ajiri</t>
  </si>
  <si>
    <t>Rann and Ajiri</t>
  </si>
  <si>
    <t>https://www.evernote.com/l/AYJ2qfJKXmhAabg6WImZSCSBU_LhpE9KaLU</t>
  </si>
  <si>
    <t>https://www.evernote.com/l/AYJZ3i2evqZI8IlmemN8e6XmZRUzBZsBbf4</t>
  </si>
  <si>
    <t>https://www.evernote.com/l/AYImRmh56_JJt6jV54Oh-UkrjwfM9pNMQvU</t>
  </si>
  <si>
    <t>Troops eliminate 6 terrorists, recover equipment in North East-Official</t>
  </si>
  <si>
    <t>https://www.evernote.com/l/AYI4IpEuPXlMhZTM61t71OZ5BEQfQNDqIPs</t>
  </si>
  <si>
    <t>https://www.evernote.com/l/AYJKyunk6YlNLrHiva6i_qIEHLyWyBv7oWw</t>
  </si>
  <si>
    <t>Six soldiers wounded in encounter with ISWAP terrorists</t>
  </si>
  <si>
    <t>https://www.evernote.com/l/AYLqvt_AbHNJ76icVa6BNnqSwAliYKBRnbI</t>
  </si>
  <si>
    <t>25 Nigerian soldiers, 2 civilians killed in ISWAP terrorists' ambush. two soldiers taken hostage</t>
  </si>
  <si>
    <t>https://www.evernote.com/l/AYK-kVHKJ8FCQ5bycc26E4GTqooelyUAelQ</t>
  </si>
  <si>
    <t>https://www.evernote.com/l/AYLKAxU5B8RD9KaBI6Iel3IQ2wC5-I9lPRo</t>
  </si>
  <si>
    <t>https://www.evernote.com/l/AYIpZz-EQC9KsbYZVuY_YIrYPCw_s1bPkJQ</t>
  </si>
  <si>
    <t>30 Nigerian Soldiers Killed In Fresh Boko Haram Ambush In Borno</t>
  </si>
  <si>
    <t>https://www.evernote.com/l/AYLe-lj2OcNIXIwWHRUgu4VabImghOD_bnU/</t>
  </si>
  <si>
    <t>https://www.evernote.com/l/AYIcQ_TRWUBLPqXNPO2SQinZABsFOaZIi74/</t>
  </si>
  <si>
    <t>https://www.evernote.com/l/AYLWVXvJva5C0ZPhKunCv-vcMoNylP8S9IQ/</t>
  </si>
  <si>
    <t>Troops eliminate terrorists, recover weapons in Yobe</t>
  </si>
  <si>
    <t>https://www.evernote.com/l/AYIzWZ6m0gxDrIOlUARvxniaK0lXqsOsOfU/</t>
  </si>
  <si>
    <t>https://www.evernote.com/l/AYK5sZkUJuVPd5bGHhlU7ojoxIlDooMK008/</t>
  </si>
  <si>
    <t>https://www.evernote.com/l/AYJ2WKpb7X5LOISHmtRQH-KZqFzTdk0_Fh4/</t>
  </si>
  <si>
    <t>Nigerian Troops Foil Attempt By ISWAP Terrorists To Attack 'Repented' Boko Haram Fighters</t>
  </si>
  <si>
    <t>https://www.evernote.com/l/AYK0I6QAWnJDSb2y_JWn8_X5ZXn8JfdNaCU/</t>
  </si>
  <si>
    <t>https://www.evernote.com/l/AYKo2Ald4xBM8qCyWbilfN7dUMgYx-FfyhQ/</t>
  </si>
  <si>
    <t>5 killed as Boko Haram terrorists storm Cameroonian village</t>
  </si>
  <si>
    <t>Assigachia</t>
  </si>
  <si>
    <t>Mayo Moskota</t>
  </si>
  <si>
    <t>https://www.evernote.com/l/AYKDx_iQiTdHy6ls6ymt1xcWRHM1QdeEVo8/</t>
  </si>
  <si>
    <t>https://www.evernote.com/l/AYK_VRhGAF1FvLlT26zmZoq1IkjXoGZYIyE/</t>
  </si>
  <si>
    <t>, Mayo Moskota, Cameroon</t>
  </si>
  <si>
    <t>Military Foils Terrorist Attack In Borno</t>
  </si>
  <si>
    <t>Aulari</t>
  </si>
  <si>
    <t>"a number" of BH killed</t>
  </si>
  <si>
    <t>https://www.evernote.com/l/AYKp4-upGDVNVIMlfro3kd82rLFgWtObfpg/</t>
  </si>
  <si>
    <t>https://www.evernote.com/l/AYK_XVWvRqtBxLfICg8-BC4mnWd1tA8qlzs/</t>
  </si>
  <si>
    <t>https://www.evernote.com/l/AYJ9lpdeEg5HK5ukj-Tu9jKzQ68DugS3Yh8/</t>
  </si>
  <si>
    <t>Boko Haram/ISWAP attacks Army super camp, kills one soldier</t>
  </si>
  <si>
    <t>https://www.evernote.com/l/AYLrYFYoxHdGv6RvfMQYyU-87dEdKGNazl4/</t>
  </si>
  <si>
    <t>Scores Of Boko Haram Terrorists Killed As Military, Insurgents Clash In Maiduguri</t>
  </si>
  <si>
    <t>http://saharareporters.com/2021/10/17/scores-boko-haram-terrorists-killed-military-insurgents-clash-maiduguri</t>
  </si>
  <si>
    <t>https://leadership.ng/security-forces-kill-74-terrorists-in-borno-kaduna/</t>
  </si>
  <si>
    <t>https://dailypost.ng/2021/10/17/boko-haram-troops-neutralize-over-7-iswap-elements-in-borno/</t>
  </si>
  <si>
    <t>Scores of insurgents killed, 3 soldiers injured as Boko Haram attacks Yobe military base</t>
  </si>
  <si>
    <t>https://www.evernote.com/l/AYJUDevY7iZKhZVrL8rtUCRl4KsvDu65ctM/</t>
  </si>
  <si>
    <t>https://www.evernote.com/l/AYIDQysh2vVA_K8mSjD0UqWvV5XjVnZHvwY/</t>
  </si>
  <si>
    <t>https://www.sunnewsonline.com/scores-of-insurgents-killed-3-soldiers-injured-as-boko-haram-attacks-yobe-military-base/</t>
  </si>
  <si>
    <t>Boko Haram kills two MOPOL in Damboa attack</t>
  </si>
  <si>
    <t>https://www.evernote.com/l/AYKptF2f5SRD9pVidLdYpcl3R5wGKLCPEO0/</t>
  </si>
  <si>
    <t>https://www.evernote.com/l/AYLu7g5C00ZNJpmQCCYl8d0Mfnj_xUMH-Sg/</t>
  </si>
  <si>
    <t>https://www.evernote.com/l/AYIfvBGUzelCrqr2Lv0K4Y2cnInaJjl2JkE/</t>
  </si>
  <si>
    <t>Terrorists in military uniform abduct 10 in Borno</t>
  </si>
  <si>
    <t>Tam Sukai</t>
  </si>
  <si>
    <t>https://www.evernote.com/l/AYL6dYWhSixPJ7DaMOv1JVLONEamMwY_7sU/</t>
  </si>
  <si>
    <t>https://www.evernote.com/l/AYKR0vOo6ANIDYggsmNWvASbKHNvCBarsQQ/</t>
  </si>
  <si>
    <t>https://www.evernote.com/l/AYLVBO4j3sxBv4RzsO3x31tAyYLXSKkMMvU/</t>
  </si>
  <si>
    <t>Insurgents attack Borno town, kill policemen, soldier</t>
  </si>
  <si>
    <t>https://www.evernote.com/l/AYIaLxfTAMFMnrNTP3-8Dsq4Ou_7HYDeec8/</t>
  </si>
  <si>
    <t>https://www.evernote.com/l/AYJjZ90GQFRIIbC-nE-Jy4ZkRtGK0rwGjkA/</t>
  </si>
  <si>
    <t>Terrorists attack Magumeri in Borno, raze hospital, only GSM tower</t>
  </si>
  <si>
    <t>https://www.evernote.com/l/AYJAM4pJ9f1LsZWIJ5nMCRobGVpo2RF3K8I/</t>
  </si>
  <si>
    <t>https://www.evernote.com/l/AYKdl_Shh55ALLUz1fTfEZI2jL0wm48WwTI/</t>
  </si>
  <si>
    <t>https://www.evernote.com/l/AYKIU0IlvvhKPrQHLNTV2dx7A6Idy9SlW-U/</t>
  </si>
  <si>
    <t>Troops Repel ISWAP Attack On Military Base In Borno</t>
  </si>
  <si>
    <t>Tamsukawu</t>
  </si>
  <si>
    <t>https://www.evernote.com/l/AYKcG8J10NNCQ6XdFePR9ePm4tISygnCByg/</t>
  </si>
  <si>
    <t>https://www.evernote.com/l/AYICuiXitvNF5oGsVXMv97FokqMtxceLTCQ/</t>
  </si>
  <si>
    <t>https://www.evernote.com/l/AYLXFEIBYmNF8LIdlFIQbyb6NO6XD1MHU4k/</t>
  </si>
  <si>
    <t>Troops kill 4 terrorists at Ngwom</t>
  </si>
  <si>
    <t>https://www.evernote.com/l/AYIjRddewP9DS5P2oDyA2Jc9ht-4geDJI24/</t>
  </si>
  <si>
    <t>https://www.evernote.com/l/AYJnHe5NdDJN7pH9hxRVBe9BmTX8WVDsVTw/</t>
  </si>
  <si>
    <t>Troops neutralize several Boko Haram/ISWAP terrorists in Borno ambush</t>
  </si>
  <si>
    <t>https://www.evernote.com/l/AYKWImoFoKVMKLc--cuu3qoVXYCulkczSU4/</t>
  </si>
  <si>
    <t>https://www.evernote.com/l/AYLgkjFQojtGM6kqAqzOOXao9XPeLo4mTco/</t>
  </si>
  <si>
    <t>https://www.evernote.com/l/AYKiwaLazIdEwqTSI7iqRzgiir8WYO1Lzfg/</t>
  </si>
  <si>
    <t>Army confirms insurgents killed senior officer, 11 soldiers; Troops neutralise 50 ISWAP commanders in counterattack</t>
  </si>
  <si>
    <t>https://www.evernote.com/l/AYJdghmxn35Ia5W-Ij9qzfFQOBGYts3WzIg/</t>
  </si>
  <si>
    <t>https://www.evernote.com/l/AYI8YIBKPjFBILE726JNT_Lo_P3fMoEfDwc/</t>
  </si>
  <si>
    <t>https://www.evernote.com/l/AYJwCN6c5blFh7Kq8afk5T2dJBwpDtacXfg/</t>
  </si>
  <si>
    <t>Suspected Boko Haram Terrorists Abduct 22 Girls For Marriage In Niger State</t>
  </si>
  <si>
    <t>Kurebe</t>
  </si>
  <si>
    <t>Shiroro</t>
  </si>
  <si>
    <t>https://www.evernote.com/l/AYJ5495NWo1HSI7Xx0SoykiBrX5Lsgmssb4/</t>
  </si>
  <si>
    <t>https://www.evernote.com/l/AYJmJj4LCphKKo5ySavQC5VQiYUz7iVwXo0/</t>
  </si>
  <si>
    <t>https://www.evernote.com/l/AYICSZ1rzpdBMblftoNatgmf1qSEz78xNMU/</t>
  </si>
  <si>
    <t>Shiroro, Niger, Nigeria</t>
  </si>
  <si>
    <t>Troops kill 11 ISWAP terrorists in Borno</t>
  </si>
  <si>
    <t>https://www.evernote.com/l/AYJ_ehRSrvRL5bbMvx0g5rNAuypsXyV7YKk/</t>
  </si>
  <si>
    <t>https://www.evernote.com/l/AYLuNkTvUGdFvLoJgVznMsqxvOsFRMAJe0E/</t>
  </si>
  <si>
    <t>https://www.evernote.com/l/AYK6bUpIoz9NDpMAXTGdtWTtp5xkkR3o4l0/</t>
  </si>
  <si>
    <t>Vigilance group kills 13 ISWAP members in Niger</t>
  </si>
  <si>
    <t>https://www.evernote.com/l/AYLO0RDDIrdOa7ffZq6d_u5hy-5udYcwqxI/</t>
  </si>
  <si>
    <t>https://www.evernote.com/l/AYLfClSGVR5KSLx_uRplHnA-H9P9nAi3fXI/</t>
  </si>
  <si>
    <t>3 Boko Haram terrorists  killed, one captured in Borno after killing 2 farmers</t>
  </si>
  <si>
    <t>Lamboa</t>
  </si>
  <si>
    <t>https://www.evernote.com/l/AYIptN2jFG5LY64TkdwRAaAyin5KciU27ZI/</t>
  </si>
  <si>
    <t>Two Soldiers Killed As Troops Annihilate Boko Haram/ISWAP Terrorists In Gajiram</t>
  </si>
  <si>
    <t>https://www.evernote.com/l/AYIEXW9JDcJACJavY0YxP33WmE-6Sq7cDj8/</t>
  </si>
  <si>
    <t>https://www.evernote.com/l/AYKJG3PQrAlNfoLul2xRYtQHvl5ZgJrvHjY/</t>
  </si>
  <si>
    <t>https://www.evernote.com/l/AYJMzJD97EpLBpEnzv7ZUYYK8jP3g8YFqUo/</t>
  </si>
  <si>
    <t>Casualties Recorded As Troops Hit BH/ISWAP Terrorists In Yobe Community</t>
  </si>
  <si>
    <t>"heavy casualties" for BH</t>
  </si>
  <si>
    <t>https://www.evernote.com/l/AYJu3UYF0JtOlpG82xPF51cyrzZzG2z2OGk/</t>
  </si>
  <si>
    <t>https://www.evernote.com/l/AYKD60XwxR5H2afhuNhE7eVstKwc4Tl4BWE/</t>
  </si>
  <si>
    <t>Boko Haram/ISWAP Abducts 21 Persons In Borno</t>
  </si>
  <si>
    <t>15 humanitarian workers; 6 civil servants</t>
  </si>
  <si>
    <t>https://www.evernote.com/l/AYLfEEUoBk5CY6fblPh07dE9KB1kLYWI9rw/</t>
  </si>
  <si>
    <t>https://www.evernote.com/l/AYIIrG1Y6tNJZYqsadDG6H1YTuKZVrNQe8E/</t>
  </si>
  <si>
    <t>https://www.evernote.com/l/AYJ1RqELUxBPAJHCx3UPHnE-DjNG0a3JWgs/</t>
  </si>
  <si>
    <t>24 Terrorists, 7 Soldiers Killed In Borno Military Base Attack</t>
  </si>
  <si>
    <t>https://www.evernote.com/l/AYLwTiQp6mxDIYPfF-QC5NtMAaYNq04rsmM/</t>
  </si>
  <si>
    <t>https://www.evernote.com/l/AYL4G5MUfTZD4oBORP-aMIZk812ng6ilN4s/</t>
  </si>
  <si>
    <t>https://www.evernote.com/l/AYKN9IUd36ZLmLXCRP8kC2xl6IQB3LJGTjA/</t>
  </si>
  <si>
    <t>Panic as Boko Haram attacks Mallam Fatori LGA in Borno</t>
  </si>
  <si>
    <t>no casualty figures given</t>
  </si>
  <si>
    <t>https://www.evernote.com/l/AYLn3Q5_e7RFCY_HVoyeEi0-GYvh4U4PFcw/</t>
  </si>
  <si>
    <t>https://www.evernote.com/l/AYJz_QFsUvJExb4b2BUrxmyQVmQ-NgpOyto/</t>
  </si>
  <si>
    <t>https://www.evernote.com/l/AYL6M_cIsYdKOrDx37mqhR0EvJtn0Oj7EhU/</t>
  </si>
  <si>
    <t>ISWAP/Boko Haram terrorists injure baby in attack on Maiduguri</t>
  </si>
  <si>
    <t>https://www.evernote.com/l/AYJQVubDXR1FuoUj0FJG_89WgQRLOE9zKUQ/</t>
  </si>
  <si>
    <t>https://www.evernote.com/l/AYL1Q7B0IF5Cy7K_053HEAdDph46wa7sEaM/</t>
  </si>
  <si>
    <t>https://www.evernote.com/l/AYLF4_jEaTpBAb58n21sIUX4KmmNPpM8MkE/</t>
  </si>
  <si>
    <t>ISWAP Abducts Another Set of Passengers On Borno Highway</t>
  </si>
  <si>
    <t>Benishiek</t>
  </si>
  <si>
    <t>kidnapped an "unspecified number"</t>
  </si>
  <si>
    <t>https://www.evernote.com/l/AYK_iryt1sJBBrpoynsZkq_5tJ0u_EJwj4M/</t>
  </si>
  <si>
    <t>https://www.evernote.com/l/AYIe_j6A_ElP-ZEPIBLfz1AK_YUz_U2MP84/</t>
  </si>
  <si>
    <t>Boko Haram Terrorists attacks Debiro village bordering Biu, Hawul Councils of Borno</t>
  </si>
  <si>
    <t>https://www.evernote.com/l/AYJdY5X5ww9PqrOfYcqljRXQcs4mGx-TM_s/</t>
  </si>
  <si>
    <t>https://www.evernote.com/l/AYL56r57OTtAQ4K6mmaaZSOfgF-wGIBWw_s/</t>
  </si>
  <si>
    <t>Boko Haram Fighters Kill 25 In Borno</t>
  </si>
  <si>
    <t>Kilangar</t>
  </si>
  <si>
    <t>https://www.evernote.com/l/AYLV_7IDCVBObYZPu62hvg5YJajME7-gFvQ/</t>
  </si>
  <si>
    <t>https://www.evernote.com/l/AYKYWSgjphJOy59aFwSH2yNU3btwHESoUv4/</t>
  </si>
  <si>
    <t>Blasts Kill 5 in Nigeria's Maiduguri As President Visits</t>
  </si>
  <si>
    <t>https://www.evernote.com/l/AYLa3EY88shCDJ95rNSv2vEuzKmkVZMwTT0/</t>
  </si>
  <si>
    <t>https://www.evernote.com/l/AYKpc6KB_TJH0ZgG0eKnW1hK5ijx6W2GdHc/</t>
  </si>
  <si>
    <t>https://www.evernote.com/l/AYLib6r-tSxHtolmoAPmZ_-8pRTXx3BqnPs/</t>
  </si>
  <si>
    <t>Troops foil ISWAP attacks in Yobe, kill 7 terrorists; 10 soldiers, children killed</t>
  </si>
  <si>
    <t>https://www.evernote.com/l/AYJgzzSgCnpDUb0KoZFvHFO3dzS_l3gZ6Qk/</t>
  </si>
  <si>
    <t>https://www.evernote.com/l/AYLiOroLsjpDBp3jm4OlpaLt4Ww9Bsc8zcw/</t>
  </si>
  <si>
    <t>https://www.evernote.com/l/AYKSYtptUoRF67uYAPGpNtNAYiv6zcnRLLc/</t>
  </si>
  <si>
    <t>Gun battle in Lake Chad: 22 terrorists, 6 soldiers dead</t>
  </si>
  <si>
    <t>https://www.evernote.com/l/AYI7bUrlrUlN9ZhNV6VVG704emjowwJTUGo/</t>
  </si>
  <si>
    <t>https://www.evernote.com/l/AYK5OF64Ly1NA6Jiw1xgDuMaKfeV4f9GK-A/</t>
  </si>
  <si>
    <t>Boko Haram Attacks Nigerian Army Base In Borno, Says 10 Soldiers Killed, Military Vehicles Captured</t>
  </si>
  <si>
    <t>https://www.evernote.com/l/AYK0ADXWrEZC_YRoTnrpMWJ6tT3nET65FRg/</t>
  </si>
  <si>
    <t>ISWAP Terrorists Attack Yobe Village, Burn Ambulance, Cart Away Drugs</t>
  </si>
  <si>
    <t>https://www.evernote.com/l/AYLtnfMmfABLaIN1SDzwsw3PblRBwJywkSY/</t>
  </si>
  <si>
    <t>https://www.evernote.com/l/AYK_A1vN9qlEtIS6p7AQ0H5J6oJxFZT8yY4/</t>
  </si>
  <si>
    <t>Army, Boko Haram in fierce gun-battle: Three terrorists shot dead</t>
  </si>
  <si>
    <t>Gallo Malawari</t>
  </si>
  <si>
    <t>https://www.evernote.com/l/AYKft4sGe7dH6I8b1wffEWUTV0PcrIVu_9w/</t>
  </si>
  <si>
    <t>https://www.evernote.com/l/AYIkxSMiAM9PIKGEsUE9oVyt3A4a2vvtW3w/</t>
  </si>
  <si>
    <t>https://www.evernote.com/l/AYInCsLkgclGJrJX9uT-BleJEJJp5-k_Q7c/</t>
  </si>
  <si>
    <t>Nigerian Troops Eliminate ISWAP Fighters, Boko Haram Terrorists On Looting Spree</t>
  </si>
  <si>
    <t>Kawuri and Kayamla</t>
  </si>
  <si>
    <t>https://www.evernote.com/l/AYJalHlxRIFJ7YDSs_RUk_s_j6ELdrJNiUY/</t>
  </si>
  <si>
    <t>Boko Haram Attacks Tukur Buratai War Institute In Borno, Kills Two Workers, Burns Vehicles</t>
  </si>
  <si>
    <t>https://www.evernote.com/l/AYLMwfNVOZhNy4GzA_05CPqwgTDywKy_KHQ/</t>
  </si>
  <si>
    <t>https://www.evernote.com/l/AYIrTlrgw-5J4qG2ZhWgKz8TVy4GgLEejTA/</t>
  </si>
  <si>
    <t>https://www.evernote.com/l/AYJRmFVxuI9Ju4ZUSzEP4fZe32Zledr9wp4/</t>
  </si>
  <si>
    <t>Police repel Boko Haram attack on training college</t>
  </si>
  <si>
    <t>https://www.evernote.com/l/AYIBvUAqvBNMYpjdLMJ8TTIA_dA1OgFYl5U/</t>
  </si>
  <si>
    <t>https://www.evernote.com/l/AYKYNgzR9NtBFqRfvw27QL80LlD3pay6DqM/</t>
  </si>
  <si>
    <t>https://www.evernote.com/l/AYKAnksP7cBC1o0p0rce1WM7AAOdugWZHbo/</t>
  </si>
  <si>
    <t>Boko Haram Terrorists, ISWAP Fighters Wreck Havoc In Borno, Kill 4, Abduct Many</t>
  </si>
  <si>
    <t>abduct "many"</t>
  </si>
  <si>
    <t>https://www.evernote.com/l/AYJ1G_vkxl5DVaGTEf9WMuHEDPGtAAMgbqA/</t>
  </si>
  <si>
    <t>https://www.evernote.com/l/AYLIhsp0DpdE-Js7Uo2yzg0pZn17BHKpouM/</t>
  </si>
  <si>
    <t>Troops kill 5 Boko Haram/ISWAP terrorists in Borno</t>
  </si>
  <si>
    <t>https://www.evernote.com/l/AYK5bT-7tSpI4pxKPky321DEYhJeQh6IJ5w/</t>
  </si>
  <si>
    <t>https://www.evernote.com/l/AYLqQ7I3DpxNF5QoJaM6zYr2u8w5fuPSTeI/</t>
  </si>
  <si>
    <t>https://www.evernote.com/l/AYLnR5SfP5lEfpJNHhE4jBSollBZ81KxIlk/</t>
  </si>
  <si>
    <t>Boko Haram Terrorists Kill 2, Abduct 17 Girls In Fresh Attack On Chibok Community</t>
  </si>
  <si>
    <t>Piyemi</t>
  </si>
  <si>
    <t>https://www.evernote.com/l/AYJpQl2X3HJPHqvhpRzozUmbNxt3oKuqxJk/</t>
  </si>
  <si>
    <t>https://www.evernote.com/l/AYIPng3Tj51B263yyYm4JctR2eZyRdcRGxs/</t>
  </si>
  <si>
    <t>https://www.evernote.com/l/AYK09kFtmwBH1YK9XT4lNTH0PVe-0XDc6xU/</t>
  </si>
  <si>
    <t>Boko Haram Kidnaps Yobe Official, 2 Brothers</t>
  </si>
  <si>
    <t>Garin Mallam Adamu</t>
  </si>
  <si>
    <t>https://www.evernote.com/l/AYLcGoFOxEVBJ7hM0aVmR91-OVn2g_q91Vw/</t>
  </si>
  <si>
    <t>Boko Haram Fighters Currently Attacking Borno Community</t>
  </si>
  <si>
    <t>https://www.evernote.com/l/AYJyJZoLSRlATosgQDKzA-6y_kzkHgxBm7g/</t>
  </si>
  <si>
    <t>https://www.evernote.com/l/AYIqDOjtKCpHFYjp8dxxlvkORzsC9fpVcBg/</t>
  </si>
  <si>
    <t>Troops attack Boko Haram enclave, recover gun trucks</t>
  </si>
  <si>
    <t>https://www.evernote.com/l/AYKhNnAvc89PSayofKu4LWcRHQ6A_8Gmnkg/</t>
  </si>
  <si>
    <t>https://www.evernote.com/l/AYJRrzsEzj5Dpbn3F7SM8H0A0CM9svzogCY/</t>
  </si>
  <si>
    <t>https://www.evernote.com/l/AYLnPqUbCMJCEZ6vDRcKpM6MmOb5gf3OyFA/</t>
  </si>
  <si>
    <t>Boko Haram road bomb kills JTF leader Maliya Saidu</t>
  </si>
  <si>
    <t>https://www.evernote.com/l/AYIsyhXgbxpM5JIWdrFjdsGLyVrcOn5enWc/</t>
  </si>
  <si>
    <t>https://www.evernote.com/l/AYKJTFfBmHdLC7HfHo2mGRgqNpdMmXCxvA8/</t>
  </si>
  <si>
    <t>https://www.evernote.com/l/AYLwgVVx_xxBCb-B5n16CHmhRkRD_BqZlbA/</t>
  </si>
  <si>
    <t>Nigerian Troops Foil ISWAP Terroristsâ€™ Attacks, Rescue Abducted Passengers In Borno</t>
  </si>
  <si>
    <t>https://www.evernote.com/l/AYLA5PJTRWVOfqlvFIrse4eji4MR-kEJOTQ/</t>
  </si>
  <si>
    <t>https://www.evernote.com/l/AYLlI7GWIKFGhK9rlvWRZDCLrjZQm_q1oMk/</t>
  </si>
  <si>
    <t>Suspected ISWAP Landmine Kills Six Locals In Borno</t>
  </si>
  <si>
    <t>https://www.evernote.com/l/AYJtGkohZfhL54KB9EBULk4jPQw9C9qfZ5c/</t>
  </si>
  <si>
    <t>https://www.evernote.com/l/AYJz0XHBfBRNlry92G8ztRQ4Opn5VNzH698/</t>
  </si>
  <si>
    <t>ISWAP Terrorists Overrun Military Base In Borno, Kill 1 Civilian</t>
  </si>
  <si>
    <t>https://www.evernote.com/l/AYLRUckNFZBF3oXp9bJTFZFt1jBpHt3PkJ4/</t>
  </si>
  <si>
    <t>https://www.evernote.com/l/AYK2BNMD-6pImo7R3T1xyS-fYVB6srCne6U/</t>
  </si>
  <si>
    <t>Boko Haram kills traditional rulerâ€™s son, 2 IDPs, raze largest church in Chibok village</t>
  </si>
  <si>
    <t>https://www.evernote.com/l/AYIUkcybFahFEJHmoyyl9qR48SprstMikwY/</t>
  </si>
  <si>
    <t>Explosion Rocks Niger State As Boko Haram Launches Attacks</t>
  </si>
  <si>
    <t>Galadima Kogo</t>
  </si>
  <si>
    <t>https://www.evernote.com/l/AYLUDB2OmG5FB5gjwzoVnxLsA8WsRAT6D4U/</t>
  </si>
  <si>
    <t>https://www.evernote.com/l/AYJi5Zpeyq5Bv6G6yt49mruAeY6LBvDfAwo/</t>
  </si>
  <si>
    <t>https://www.evernote.com/l/AYIE3o8CsN1GFrUY1Hw6oTB1WM6_sVyzXHI/</t>
  </si>
  <si>
    <t>Boko Haram, ISWAP Fighters Attack Borno Community, Kill 7 Persons</t>
  </si>
  <si>
    <t>Sabongari</t>
  </si>
  <si>
    <t>https://www.evernote.com/l/AYLijwDfAjZHq7yHtON9wnzznNv4O6WP0nk/</t>
  </si>
  <si>
    <t>Disaster Averted As Army Neutralises Suicide Bomber In Borno</t>
  </si>
  <si>
    <t>Ajigin Bulabulin</t>
  </si>
  <si>
    <t>https://www.evernote.com/l/AYLaG-VxjiVDeJUetJoKzgi5CYhxks4QdKM/</t>
  </si>
  <si>
    <t>Troops eliminate 17 terrorists, arrest three in Borno</t>
  </si>
  <si>
    <t>https://www.evernote.com/l/AYLF1zVCUMlJAbSMLCFtrnJjffKADvRwVf0/</t>
  </si>
  <si>
    <t>https://www.evernote.com/l/AYKO1r7yJjRKyoRWclVzdyirH3FudfUQN-M/</t>
  </si>
  <si>
    <t>https://www.evernote.com/l/AYJv1qQ18n5D2qbZNgZS_YYWOPsPS42iTj4/</t>
  </si>
  <si>
    <t>ISWAP abducts health worker in Borno</t>
  </si>
  <si>
    <t>https://www.evernote.com/l/AYJQ4rKquztD3ree9svGy5g43wicw_Gxizw/</t>
  </si>
  <si>
    <t>https://www.evernote.com/l/AYI9jB27-4dBSamZ8S1NYZjCepAfzt1ul3M/</t>
  </si>
  <si>
    <t>https://www.evernote.com/l/AYIXAywdZBBEBKJm_ILnMTpCmqUfwy42I_M/</t>
  </si>
  <si>
    <t>Boko Haram Fighters Sack Nigerian Army Base, Kill Newly Recruited Soldier</t>
  </si>
  <si>
    <t>https://www.evernote.com/l/AYKsQX8ROEtLUq8G2TxDNyFv_LWtY2Hksc0/</t>
  </si>
  <si>
    <t>Boko Haram Terrorists Ambush ISWAP Fighters, Kill 50 In Borno</t>
  </si>
  <si>
    <t>https://www.evernote.com/l/AYK48tBzYcpK5JQqa3EUXoloKXU-Bo0HsQ0/</t>
  </si>
  <si>
    <t>https://www.evernote.com/l/AYIer2fj51pE7JXQt97Ce_m9jy-zp6VjXHg/</t>
  </si>
  <si>
    <t>Boko Haram Faction Executes 10 ISWAP Fighters, Commanders</t>
  </si>
  <si>
    <t>https://www.evernote.com/l/AYIwkjHGITJOV4oKjLSpqhE7Q_YA9rUHpzg/</t>
  </si>
  <si>
    <t>https://www.evernote.com/l/AYJ4lIdm_UJFcrqipHe27_L_NDOYn89Y7hM/</t>
  </si>
  <si>
    <t>Boko Haram Terrorists Attack Borno Town, Raze Government Hospital, School, Residential Buildings</t>
  </si>
  <si>
    <t>https://www.evernote.com/l/AYJrwp7WJ45KqIQtzFwkY0sC8WEZC4CLgmY/</t>
  </si>
  <si>
    <t>https://www.evernote.com/l/AYIfYK1UgttDBawD3kq60xlzBZCH7juiuQY/</t>
  </si>
  <si>
    <t>Troops Kill 22 Terrorists In Lake Chad Basin</t>
  </si>
  <si>
    <t>https://www.evernote.com/l/AYKxgVX6PkRDYauqZ2ZItliXNA9bGlhVrpg/</t>
  </si>
  <si>
    <t>https://www.evernote.com/l/AYJnbP3jdk9Ib7sclx75_oufek8XKIN3Y4U/</t>
  </si>
  <si>
    <t>https://www.evernote.com/l/AYITBvhMvO5Bw5tl354C9Rp4Uq25hTmIzKs/</t>
  </si>
  <si>
    <t>MNJTF eliminates 100 terrorists in Lake Chad</t>
  </si>
  <si>
    <t>https://www.evernote.com/l/AYIMJBkgufVOWKCS5GG46VuPTNTIO-mNDgc/</t>
  </si>
  <si>
    <t>https://www.evernote.com/l/AYJEi5nI4wdOooEOjuV72GEiBYjUi3akqfc/</t>
  </si>
  <si>
    <t>https://www.evernote.com/l/AYLwMc1riKpM6Y_fGHWxbUf0jJ5HakuyIvQ/</t>
  </si>
  <si>
    <t>ISWAP kills two soldiers, one policeman in fresh Borno attack</t>
  </si>
  <si>
    <t>https://www.evernote.com/l/AYIXZAMVUtFAL581cWtdoRXv2KMOZOaVEzE/</t>
  </si>
  <si>
    <t>https://www.evernote.com/l/AYLf3rtRFldO3ogWmNn5ve4uo1bUxaECIHQ/</t>
  </si>
  <si>
    <t>Molai, Borno, Nigeria</t>
  </si>
  <si>
    <t>16 dead as explosion rocks beer spot in Taraba Community</t>
  </si>
  <si>
    <t>Iware</t>
  </si>
  <si>
    <t>Ardo-Kola</t>
  </si>
  <si>
    <t>https://www.evernote.com/l/AYJGA5SXyfFGioL2HrDkyPtd0dIEaDSZXTU/</t>
  </si>
  <si>
    <t>https://www.evernote.com/l/AYIUEIJ4D9dBlowSGdGF-nMhPDRHNw3yBaQ/</t>
  </si>
  <si>
    <t>https://www.evernote.com/l/AYKuOfP7qrdGqJP-6lsLrqrtxAMaDnMgmqI/</t>
  </si>
  <si>
    <t>Ardo-Kola, Taraba, Nigeria</t>
  </si>
  <si>
    <t>Soldiers kill 27 terrorists, rescue six kidnap victims; one soldier killed</t>
  </si>
  <si>
    <t>Tumbun Fulani and Tumbun Rago</t>
  </si>
  <si>
    <t>https://www.evernote.com/l/AYKJUHxeZ8NL_rQs_RKoPicnzKRXjm2DrXA/</t>
  </si>
  <si>
    <t>https://www.evernote.com/l/AYLknR6Qyd5Ce4LyskyW9SGu4YSUHHc1-go/</t>
  </si>
  <si>
    <t>https://www.evernote.com/l/AYKVHQg_ALpOUrle3U7TgniChuyTm8xDFds/</t>
  </si>
  <si>
    <t>Two commanders, 32 fighters killed as Boko Haram, ISWAP clash in Sambisa forest</t>
  </si>
  <si>
    <t>https://www.evernote.com/l/AYJrk7ohbm5MIKvgLNlPDcN_GAu0mj6Wc88/</t>
  </si>
  <si>
    <t>https://www.evernote.com/l/AYJWrxzgJ1JELZ7rXHj7t_qYg3s8mh2yntw/</t>
  </si>
  <si>
    <t>Boko Haram Insurgents Kill 17 in Yobe, Burn School's Staff Quarters</t>
  </si>
  <si>
    <t>https://www.evernote.com/l/AYJMjTF02D1OgbI3AcTAXMDNPlyaNJXHR6I/</t>
  </si>
  <si>
    <t>https://www.evernote.com/l/AYJGK_YlCMZKoYqtN1DYe78vw1g9K1rUNrE/</t>
  </si>
  <si>
    <t>https://www.evernote.com/l/AYI03zVnTbNPaa6xkfaHzuJNC_tX9WpvXm4/</t>
  </si>
  <si>
    <t>9 people injured in fresh bombing in Taraba</t>
  </si>
  <si>
    <t>Nukkai</t>
  </si>
  <si>
    <t>https://www.evernote.com/l/AYKNjcTIqalK7Lr08KvoBZNR9YvK3uCCUtQ/</t>
  </si>
  <si>
    <t>https://www.evernote.com/l/AYKrzZIlnHhOjLM2jHeMBKFiJSi40K0wYZQ/</t>
  </si>
  <si>
    <t>https://www.evernote.com/l/AYJ8f5j_MdlL1ZjAm42y7DI5gnEdfQ2DaC0/</t>
  </si>
  <si>
    <t>MNJTF Troops Kill 26 Iswap Fighters, Destroy Five Guntrucks in Lake Chad</t>
  </si>
  <si>
    <t>Soudeye</t>
  </si>
  <si>
    <t>Borgogorou</t>
  </si>
  <si>
    <t>https://www.evernote.com/l/AYJKUQWDoqJA2KSZFY7YTJBy0ROZWO__lNU/</t>
  </si>
  <si>
    <t>https://www.evernote.com/l/AYLGYAzZl_pIkL5lbabzC8XYDtxj3Oh2OFA/</t>
  </si>
  <si>
    <t>https://www.evernote.com/l/AYJGxYXc-XpAaJJBl4yG0fDBZ2FwTVbIdII/</t>
  </si>
  <si>
    <t>, Borgogorou, Niger</t>
  </si>
  <si>
    <t>One Killed, Seven Injured As Explosion Rocks Yobe State</t>
  </si>
  <si>
    <t>https://www.evernote.com/l/AYJWBLwWtGZEG6wk_T8G6BGOuh3mSCS4dRk/</t>
  </si>
  <si>
    <t>https://www.evernote.com/l/AYLepK8hhUpL14F3WPvMMOh16N77ULiJ6s8/</t>
  </si>
  <si>
    <t>https://www.evernote.com/l/AYJHjXUWOBNDv7_AjJrmCFP1MW7nwIp380A/</t>
  </si>
  <si>
    <t>Boko Haram Terrorists Attack Borno Community In Fresh Attack, Kill One, Injure Many Others</t>
  </si>
  <si>
    <t>Kangara</t>
  </si>
  <si>
    <t>https://www.evernote.com/l/AYI30otYKRBC1ZinaOAj8LgNndjRVDBPgmQ/</t>
  </si>
  <si>
    <t>Soldiers foil terroristsâ€™ attempt to infiltrate Maiduguri</t>
  </si>
  <si>
    <t>https://www.evernote.com/l/AYK8-BRTZ2NEbIN5trQ7dZESWPDdKsmuaSo/</t>
  </si>
  <si>
    <t>Boko Haram kills 9 villagers in Chibok attack, destroy houses</t>
  </si>
  <si>
    <t>Kautikari and Kwada</t>
  </si>
  <si>
    <t>https://www.evernote.com/l/AYKxcbOocWlO9KEA8ixIdprSxLJO8J6zFDM/</t>
  </si>
  <si>
    <t>https://www.evernote.com/l/AYLVH8kuHZNFKrIV_ItJQ9kt8y3T3il1SBk/</t>
  </si>
  <si>
    <t>https://www.evernote.com/l/AYJ4DrobtwdN17OVB2V0zkcfLjp6IyRovaY/</t>
  </si>
  <si>
    <t>Explosives planted by Boko Haram kill 6 terrorists in Borno</t>
  </si>
  <si>
    <t>Nguma</t>
  </si>
  <si>
    <t>https://www.evernote.com/l/AYLhuuPmLY5CQaB0OMvV5_6djsnSmQQ-RAU/</t>
  </si>
  <si>
    <t>Boko Haram/ISWAP Eliminates Shekauâ€™s ADC For Attempting To Surrender</t>
  </si>
  <si>
    <t>Galta</t>
  </si>
  <si>
    <t>https://www.evernote.com/l/AYKn554IM61OuLTEslRdtyH-qwtEyMaUJc8/</t>
  </si>
  <si>
    <t>ISWAP Fighters Now In Suleja Town Near Abuja, Claim Responsibility For Killing Of Three Policemen, Motorcyclist</t>
  </si>
  <si>
    <t>https://www.evernote.com/l/AYLa8s_O2z9IiKc9rb9s31WFFHca_Q4lNNs/</t>
  </si>
  <si>
    <t>Boko Haram insurgents kill over 60 farmers, others missing in Borno</t>
  </si>
  <si>
    <t>https://www.evernote.com/l/AYJJiwAK2V1Bop7fjR-EsnUAoLLE_yRplcg/</t>
  </si>
  <si>
    <t>https://www.evernote.com/l/AYJI9rxRL4dPFp6e98vIN0OGXk_1kuRkQ4Q/</t>
  </si>
  <si>
    <t>https://www.evernote.com/l/AYILc2ShdPBAb6CCf--berdr86P2wkdsPlk/</t>
  </si>
  <si>
    <t>Hunters kill two terrorists</t>
  </si>
  <si>
    <t>Wanori</t>
  </si>
  <si>
    <t>2 Policemen Die, 5 Injured in Terrorist Ambush</t>
  </si>
  <si>
    <t>Goni Matari</t>
  </si>
  <si>
    <t>https://www.evernote.com/l/AYI9RrUxqj9HKqAHLsa3viuBvoTyPc0lwUM/</t>
  </si>
  <si>
    <t>https://www.evernote.com/l/AYJuMUtEkaBBlIreVZtVHO3ZxRMzOiG-aKo/</t>
  </si>
  <si>
    <t>https://www.evernote.com/l/AYJageoUpVRKH7balInl0ASyFIkjj6mHRac/</t>
  </si>
  <si>
    <t>Six Killed As Boko Haram, ISWAP Fighters Clash In Borno</t>
  </si>
  <si>
    <t>Kaffa</t>
  </si>
  <si>
    <t>https://www.evernote.com/l/AYIWaQaOxQJBT7wS4iDrDf7rKFrZN_PRnMI/</t>
  </si>
  <si>
    <t>Jos Bomb Attacks</t>
  </si>
  <si>
    <t>http://allafrica.com/stories/201108011444.html</t>
  </si>
  <si>
    <t>http://www.news24.com/Africa/News/Blasts-target-sect-critics-in-Nigeria-20110801</t>
  </si>
  <si>
    <t>http://allafrica.com/stories/201108010215.html</t>
  </si>
  <si>
    <t>Ogun</t>
  </si>
  <si>
    <t>Robber</t>
  </si>
  <si>
    <t>Bomb At Arabic School in Southern Region Wounds Seven</t>
  </si>
  <si>
    <t>Sapele</t>
  </si>
  <si>
    <t>dynamite</t>
  </si>
  <si>
    <t>http://www.africanexaminer.com/arabic1229</t>
  </si>
  <si>
    <t>http://allafrica.com/stories/201112280860.html</t>
  </si>
  <si>
    <t>Sapele, Delta, Nigeria</t>
  </si>
  <si>
    <t>Robbers kill 2 in Market after Mosque Bomb</t>
  </si>
  <si>
    <t>related to  bomb? BH confirms; sketchy incident, miltary confrim then deny blast</t>
  </si>
  <si>
    <t>http://allafrica.com/stories/201112310010.html</t>
  </si>
  <si>
    <t>http://www.vanguardngr.com/2011/12/4-killed-as-another-blast-hit-maiduguri/</t>
  </si>
  <si>
    <t>Bomb blasts in Bayelsa</t>
  </si>
  <si>
    <t>Yenegoa</t>
  </si>
  <si>
    <t>Bayelsa</t>
  </si>
  <si>
    <t>blasts followed by apparent robbery attempt of home of ex-militant leader Africa Ukparisa who now does survaillence for NNPC</t>
  </si>
  <si>
    <t>http://dailytimes.com.ng/article/bomb-blasts-bayelsa</t>
  </si>
  <si>
    <t>http://www.thenationonlineng.net/2011/index.php/news-update/34304-â€˜politicians-behind-bayelsa-blastâ€™.html</t>
  </si>
  <si>
    <t>http://allafrica.com/stories/201201230298.html</t>
  </si>
  <si>
    <t>Yenegoa, Bayelsa, Nigeria</t>
  </si>
  <si>
    <t>Ex-Militants Bomb Hotel in Delta</t>
  </si>
  <si>
    <t>Osubi</t>
  </si>
  <si>
    <t>Okpe</t>
  </si>
  <si>
    <t>http://allafrica.com/stories/201202070198.html</t>
  </si>
  <si>
    <t>http://allafrica.com/stories/201202070268.html</t>
  </si>
  <si>
    <t>Okpe, Delta, Nigeria</t>
  </si>
  <si>
    <t>JTF Raids Bomb Factory, Kills BUK Terror Suspect</t>
  </si>
  <si>
    <t>http://allafrica.com/stories/201205020682.html</t>
  </si>
  <si>
    <t>http://allafrica.com/stories/201205020242.html</t>
  </si>
  <si>
    <t>Motel Used as Brothel Bombed in Zaria</t>
  </si>
  <si>
    <t>http://saharareporters.com/news-page/motel-used-brothel-bombed-zaria</t>
  </si>
  <si>
    <t>http://justnaija.com/brothel-bombed-in-zaria/</t>
  </si>
  <si>
    <t>Beer Garden Bombed In Jalingo</t>
  </si>
  <si>
    <t>http://saharareporters.com/news-page/beer-garden-bombed-jalingo</t>
  </si>
  <si>
    <t>, Taraba, Nigeria</t>
  </si>
  <si>
    <t>Bomb Blast Kills Three in Jalingo</t>
  </si>
  <si>
    <t>Dorowa</t>
  </si>
  <si>
    <t>http://allafrica.com/stories/201210050461.html</t>
  </si>
  <si>
    <t>http://www.washingtonpost.com/world/africa/suspected-sect-bomb-attacks-killed-3-in-nigeria-beer-gardens-amid-unceasing-violence/2012/10/06/351a0548-0fa2-11e2-ba6c-07bd866eb71a_story.html</t>
  </si>
  <si>
    <t>One Woman Killed In Fresh Bombing Of Drinking Joint In Jalingo, Taraba State</t>
  </si>
  <si>
    <t>https://www.evernote.com/shard/s135/sh/6d5b1e39-d099-48e4-9543-b727485109a8/4983e38fd973c8d34bf1cf2100455554</t>
  </si>
  <si>
    <t>Bomb blast rocks park in Minna</t>
  </si>
  <si>
    <t>http://www.punchng.com/news/bomb-blast-rocks-park-in-minna/</t>
  </si>
  <si>
    <t>http://allafrica.com/stories/201210151362.html</t>
  </si>
  <si>
    <t>, Niger, Nigeria</t>
  </si>
  <si>
    <t>Bomb Planted at Gombe University Auditorium, Police Confirm</t>
  </si>
  <si>
    <t>http://allafrica.com/stories/201210230607.html</t>
  </si>
  <si>
    <t>http://allafrica.com/stories/201210220502.html</t>
  </si>
  <si>
    <t>, Gombe, Nigeria</t>
  </si>
  <si>
    <t>Zamfara</t>
  </si>
  <si>
    <t>11 Fulani Herdsmen Killed</t>
  </si>
  <si>
    <t>Lafia</t>
  </si>
  <si>
    <t>http://allafrica.com/stories/201301150368.html</t>
  </si>
  <si>
    <t>Lafia, Nasarawa, Nigeria</t>
  </si>
  <si>
    <t>18 Killed As JTF Bombs Boko Haram Training Camp In Borno</t>
  </si>
  <si>
    <t>http://saharareporters.com/news-page/18-killed-jtf-bombs-boko-haram-training-camp-borno-premium-times</t>
  </si>
  <si>
    <t>http://www.naijahidi.org/reports/view/801</t>
  </si>
  <si>
    <t>http://www.boston.com/news/world/africa/2013/02/01/killed-northeast-nigeria-military-raid/WEO6RS4525t55zu8cCwU8N/story.html</t>
  </si>
  <si>
    <t>Bomb Kills 2</t>
  </si>
  <si>
    <t>http://www.naharnet.com/stories/en/72134-bomb-blast-kills-2-houses-and-shops-burnt-in-nigeria</t>
  </si>
  <si>
    <t>http://www.naijahidi.org/reports/view/817</t>
  </si>
  <si>
    <t>http://premiumtimesng.com/news/120543-two-die-soldier-wounded-houses-burnt-in-maiduguri-explosion.html?utm_source=rss&amp;utm_medium=rss&amp;utm_campaign=two-die-soldier-wounded-houses-burnt-in-maiduguri-explosion</t>
  </si>
  <si>
    <t>Suspected bomber lynched in Kano</t>
  </si>
  <si>
    <t>Kofar Kwaru</t>
  </si>
  <si>
    <t>http://premiumtimesng.com/news/130109-suspected-bomber-lynched-in-kano.html?utm_source=rss&amp;utm_medium=rss&amp;utm_campaign=suspected-bomber-lynched-in-kano</t>
  </si>
  <si>
    <t>http://news.xinhuanet.com/english/world/2013-04/18/c_132317891.htm</t>
  </si>
  <si>
    <t>http://premiumtimesng.com/news/130081-bomb-explodes-behind-emir-of-kanos-palace.html?utm_source=rss&amp;utm_medium=rss&amp;utm_campaign=bomb-explodes-behind-emir-of-kanos-palace</t>
  </si>
  <si>
    <t>Agatu</t>
  </si>
  <si>
    <t>Agatu, Benue, Nigeria</t>
  </si>
  <si>
    <t>Nigeria bombs Boko Haram 'camp' near site of massacre</t>
  </si>
  <si>
    <t>govt airstrike</t>
  </si>
  <si>
    <t>http://reliefweb.int/report/nigeria/nigeria-bombs-boko-haram-camp-near-site-massacre</t>
  </si>
  <si>
    <t>JTF, SSS discover high calibre bomb factory in Kano</t>
  </si>
  <si>
    <t>http://premiumtimesng.com/news/146350-boko-haram-jtf-sss-discover-high-calibre-bomb-factory-in-kano.html?utm_source=rss&amp;utm_medium=rss&amp;utm_campaign=boko-haram-jtf-sss-discover-high-calibre-bomb-factory-in-kano</t>
  </si>
  <si>
    <t>15 feared killed in fresh Benue crisis</t>
  </si>
  <si>
    <t>Ogwule-Ankpa</t>
  </si>
  <si>
    <t>http://sunnewsonline.com/new/cover/15-feared-killed-fresh-benue-crisis/</t>
  </si>
  <si>
    <t>Ilorin</t>
  </si>
  <si>
    <t>Kwara</t>
  </si>
  <si>
    <t>http://www.nigeriaintel.com/2014/01/15/kwara-pdp-apc-clash-over-secretariat/</t>
  </si>
  <si>
    <t>, Kwara, Nigeria</t>
  </si>
  <si>
    <t>Air Force bombs Borno Bâ€™Haram hideouts</t>
  </si>
  <si>
    <t>http://www.punchng.com/news/air-force-bombs-borno-bharam-hideouts/</t>
  </si>
  <si>
    <t>Katsina-Ala</t>
  </si>
  <si>
    <t>Katsina-Ala, Benue, Nigeria</t>
  </si>
  <si>
    <t>Wukari</t>
  </si>
  <si>
    <t>Wukari, Taraba, Nigeria</t>
  </si>
  <si>
    <t>29 killed in Abuja bombing</t>
  </si>
  <si>
    <t>car bomb-a man drove close to the checkpoint and jumped out and ran before it blew up</t>
  </si>
  <si>
    <t>http://america.aljazeera.com/articles/2014/5/1/deadly-bomb-attackinnigeriancapital.html</t>
  </si>
  <si>
    <t>http://www.bbc.com/news/world-africa-27249097</t>
  </si>
  <si>
    <t>http://www.aa.com.tr/en/news/321327--blast-rocks-abuja-many-feared-dead</t>
  </si>
  <si>
    <t>Police kill suspected Abuja plaza bomber, arrest another</t>
  </si>
  <si>
    <t>the suspects, who attempted to flee the scene of the incident, were shot and arrested by personnel of the Guards Brigade on patrol duty in the area</t>
  </si>
  <si>
    <t>http://www.punchng.com/news/police-kill-suspected-abuja-plaza-bomber-arrest-another/</t>
  </si>
  <si>
    <t>http://www.bangkokpost.com/news/worldcup/417502/1-suspect-held-1-killed-after-deadly-nigeria-bomb-blast</t>
  </si>
  <si>
    <t>20 Killed, 85 Injured In Fresh Taraba Crisis</t>
  </si>
  <si>
    <t>Nbishu and Wumban</t>
  </si>
  <si>
    <t>http://www.nigeriaintel.com/2014/08/25/20-killed-85-injured-in-fresh-taraba-crisis/</t>
  </si>
  <si>
    <t>Gusau</t>
  </si>
  <si>
    <t>Gusau, Zamfara, Nigeria</t>
  </si>
  <si>
    <t>Bomb blast kills one in Yobe</t>
  </si>
  <si>
    <t>targeting footballers who play on the school grounds, but set off early by a vendor</t>
  </si>
  <si>
    <t>http://www.punchng.com/news/bomb-blast-kills-one-in-yobe/</t>
  </si>
  <si>
    <t>http://www.peoplesdailyng.com/bomb-blast-kills-one-in-yobe/</t>
  </si>
  <si>
    <t>Dozens killed in bombing of Niger village; official blames Nigeria</t>
  </si>
  <si>
    <t>Nigerian air force mistook the villagers for Boko Haram militants</t>
  </si>
  <si>
    <t>http://af.reuters.com/article/nigeriaNews/idAFL5N0VS3RV20150218?feedType=RSS&amp;feedName=nigeriaNews</t>
  </si>
  <si>
    <t>http://sputniknews.com/africa/20150218/1018443412.html</t>
  </si>
  <si>
    <t>Lapai</t>
  </si>
  <si>
    <t>Lapai, Niger, Nigeria</t>
  </si>
  <si>
    <t>Crowd beats to death teenage girl suspected to be suicide bomber at northeast Nigerian market</t>
  </si>
  <si>
    <t>http://www.startribune.com/world/294558231.html</t>
  </si>
  <si>
    <t>http://sunnewsonline.com/new/?p=107108</t>
  </si>
  <si>
    <t>http://nationalmirroronline.net/new/mob-kill-suspected-female-suicide-bomber-in-bauchi/</t>
  </si>
  <si>
    <t>Hunter kill suspected suicide bomber in Adamawa</t>
  </si>
  <si>
    <t>http://www.punchng.com/news/hunter-kill-suspected-suicide-bomber-in-adamawa/</t>
  </si>
  <si>
    <t>Nigerian military kills 2 suicide bombers in Borno</t>
  </si>
  <si>
    <t>http://www.premiumtimesng.com/news/more-news/184424-nigerian-military-kills-2-suicide-bombers-in-borno.html</t>
  </si>
  <si>
    <t>http://www.punchng.com/news/two-suicide-bombers-killed-as-troops-repel-attacks/</t>
  </si>
  <si>
    <t>Chad bombs Boko Haram bases in Nigeria after suicide attacks</t>
  </si>
  <si>
    <t>denied by Nigeria; location unknown</t>
  </si>
  <si>
    <t>http://af.reuters.com/article/nigeriaNews/idAFL5N0Z420O20150618?feedType=RSS&amp;feedName=nigeriaNews</t>
  </si>
  <si>
    <t>http://www.digitaljournal.com/news/world/chad-carries-out-airstrikes-on-boko-haram-positions-in-nigeria/article/436108</t>
  </si>
  <si>
    <t>http://www.premiumtimesng.com/news/headlines/185323-chad-airstrikes-against-boko-haram-not-on-our-territory-nigerian-military.html</t>
  </si>
  <si>
    <t>Rafi</t>
  </si>
  <si>
    <t>Rafi, Niger, Nigeria</t>
  </si>
  <si>
    <t xml:space="preserve">Niger air force bombs Boko Haram base, arrests 20 militants
</t>
  </si>
  <si>
    <t>http://af.reuters.com/article/nigeriaNews/idAFL8N1303OK20151105?feedType=RSS&amp;feedName=nigeriaNews</t>
  </si>
  <si>
    <t>http://www.voanews.com/content/niger-bombs-boko-haram-base-arrests-20-militants/3038263.html</t>
  </si>
  <si>
    <t>http://www.premiumtimesng.com/news/top-news/192683-niger-air-force-bombs-boko-haram-base-arrest-insurgents.html</t>
  </si>
  <si>
    <t>Nigerian troops kill Maiduguri-bound suicide bombers</t>
  </si>
  <si>
    <t>1 detonated and died; 1 civilian JTF died</t>
  </si>
  <si>
    <t>http://www.premiumtimesng.com/news/top-news/195293-nigerian-troops-kill-maiduguri-bound-suicide-bombers-spokesperson.html</t>
  </si>
  <si>
    <t>http://leadership.ng/news/483936/troops-intercept-4-suicide-bombers-borno</t>
  </si>
  <si>
    <t>http://saharareporters.com/2015/12/16/nigerian-troops-kill-four-suspected-suicide-bombers-borno</t>
  </si>
  <si>
    <t>Nigerian air force bombs Boko Haram base</t>
  </si>
  <si>
    <t>http://news.xinhuanet.com/english/2016-02/03/c_135069316.htm</t>
  </si>
  <si>
    <t>Nigerian Military kills many terrorists, destroys bomb making workshop</t>
  </si>
  <si>
    <t>Mararraba, Angwan Fada Dale, Wizha, Bokko Timit, Bokko Nasanu, Bokko Hide</t>
  </si>
  <si>
    <t>http://www.premiumtimesng.com/news/headlines/198381-nigerian-military-kills-many-terrorists-destroys-bomb-making-workshop.html</t>
  </si>
  <si>
    <t>Nigeria bombs Boko Haram convoy, 15 terrorists killed, many wounded</t>
  </si>
  <si>
    <t>http://www.premiumtimesng.com/news/headlines/205618-nigeria-bombs-boko-haram-convoy-15-terrorists-killed-many-wounded.html</t>
  </si>
  <si>
    <t>http://pulse.ng/local/boko-haram-air-force-kills-15-terrorists-in-borno-id5171110.html</t>
  </si>
  <si>
    <t>19 militants killed in Lagos, Ogun military bombardment</t>
  </si>
  <si>
    <t>Arepo</t>
  </si>
  <si>
    <t>Obafemi Owode</t>
  </si>
  <si>
    <t>http://punchng.com/military-bombards-lagos-ogun-creeks-scores-feared-killed/</t>
  </si>
  <si>
    <t>Obafemi Owode, Ogun, Nigeria</t>
  </si>
  <si>
    <t>300 Boko Haram terrorists killed as Nigerian Air Force intensifies aerial bombings</t>
  </si>
  <si>
    <t>http://www.premiumtimesng.com/news/headlines/209176-300-boko-haram-terrorists-killed-nigerian-air-force-intensifies-aerial-bombings.html</t>
  </si>
  <si>
    <t>http://saharareporters.com/2016/08/22/least-300-militants-killed-borno-state-air-marshal-says</t>
  </si>
  <si>
    <t>http://dailypost.ng/2016/08/23/air-force-kills-300-boko-haram-militants-aerial-operation/</t>
  </si>
  <si>
    <t>Warplanes bombard Boko Haram camps</t>
  </si>
  <si>
    <t>Tumbin Gini and Tumbin Kayewa</t>
  </si>
  <si>
    <t>killed "several"</t>
  </si>
  <si>
    <t>http://sunnewsonline.com/warplanes-bombard-boko-haram-camps/</t>
  </si>
  <si>
    <t>Maradun</t>
  </si>
  <si>
    <t>Maradun, Zamfara, Nigeria</t>
  </si>
  <si>
    <t>Zurmi</t>
  </si>
  <si>
    <t>Zurmi, Zamfara, Nigeria</t>
  </si>
  <si>
    <t>Three killed in renewed Ebonyi, Cross River boundary crisis</t>
  </si>
  <si>
    <t>Ndiagu Okpotiumo</t>
  </si>
  <si>
    <t>Abakaliki</t>
  </si>
  <si>
    <t>http://www.premiumtimesng.com/regional/ssouth-east/230760-three-killed-renewed-ebonyi-cross-river-boundary-crisis.html</t>
  </si>
  <si>
    <t>Abakaliki, Ebonyi, Nigeria</t>
  </si>
  <si>
    <t>Jol</t>
  </si>
  <si>
    <t>Bomb blast: Irate youths attack SEMA rescue team in Maiduguri</t>
  </si>
  <si>
    <t>http://punchng.com/bomb-blast-irate-youths-attack-sema-rescue-team-in-maiduguri/</t>
  </si>
  <si>
    <t>Nigeria Air Force bombs Boko Haram base, kills many</t>
  </si>
  <si>
    <t>Durwawa</t>
  </si>
  <si>
    <t>Killed "many"</t>
  </si>
  <si>
    <t>https://www.premiumtimesng.com/regional/nnorth-east/246862-nigeria-air-force-bombs-boko-haram-base-kills-many-official.html</t>
  </si>
  <si>
    <t>http://saharareporters.com/2017/10/25/wife-boko-haram-leader-shekau-killed-military-strike</t>
  </si>
  <si>
    <t>http://punchng.com/air-strike-kills-shekaus-wife-others-during-bharam-meeting-naf/</t>
  </si>
  <si>
    <t>Lau</t>
  </si>
  <si>
    <t>Lau, Taraba, Nigeria</t>
  </si>
  <si>
    <t>Bomb explosion kills one in Edo</t>
  </si>
  <si>
    <t>Okpella</t>
  </si>
  <si>
    <t>https://www.premiumtimesng.com/regional/south-south-regional/255795-bomb-explosion-kills-one-edo-state-govt.html</t>
  </si>
  <si>
    <t>Birnin Magaji/Kiyaw</t>
  </si>
  <si>
    <t>Birnin Magaji/Kiyaw, Zamfara, Nigeria</t>
  </si>
  <si>
    <t>Air force jets bomb Benue villages</t>
  </si>
  <si>
    <t>Gbise, Ayaka</t>
  </si>
  <si>
    <t>No casualty count given</t>
  </si>
  <si>
    <t>http://punchng.com/air-force-jets-bomb-benue-villages/</t>
  </si>
  <si>
    <t>Many Bloodied In Adamawa As Police Disrupt CANâ€™s Anti-Herdsmen Protest</t>
  </si>
  <si>
    <t>http://saharareporters.com/2018/08/01/many-bloodied-adamawa-police-disrupt-can%E2%80%99s-anti-herdsmen-protest</t>
  </si>
  <si>
    <t xml:space="preserve">Five killed, many injured as fresh crisis erupts in Taraba </t>
  </si>
  <si>
    <t>clash between Fulani and Yandang communities</t>
  </si>
  <si>
    <t>https://punchng.com/five-killed-many-injured-as-fresh-crisis-erupts-in-taraba/</t>
  </si>
  <si>
    <t>https://guardian.ng/news/7-killed-in-taraba-plateau-with-houses-burnt/</t>
  </si>
  <si>
    <t>https://www.vanguardngr.com/2018/08/four-killed-eight-injured-in-on-going-taraba-communal-clash/</t>
  </si>
  <si>
    <t>6 More Feared Killed, Many Injured in Taraba Crisis</t>
  </si>
  <si>
    <t>https://www.thisdaylive.com/index.php/2018/08/06/11-feared-killed-many-injured-in-taraba-crisis/</t>
  </si>
  <si>
    <t>Air Force bombs Boko Haram facility, kills scores</t>
  </si>
  <si>
    <t>Zanari</t>
  </si>
  <si>
    <t xml:space="preserve">Killed "scores" </t>
  </si>
  <si>
    <t>https://punchng.com/air-force-bombs-b-haram-facility-kills-scores/</t>
  </si>
  <si>
    <t>https://www.vanguardngr.com/2018/08/naf-fighter-jets-neutralises-boko-haram-terrorists-camps-in-borno/</t>
  </si>
  <si>
    <t>Military bombs Boko Haram base</t>
  </si>
  <si>
    <t>Tumbun Regom, Sabon Tumbun and Tumbun Allura</t>
  </si>
  <si>
    <t>neutralized "scores"</t>
  </si>
  <si>
    <t>https://www.vanguardngr.com/2018/09/air-force-launches-operation-thunder-strike-2-against-boko-haram/</t>
  </si>
  <si>
    <t>https://punchng.com/military-bombs-bharam-base-silent-on-20-passengers-abduction/</t>
  </si>
  <si>
    <t>Shinkafi</t>
  </si>
  <si>
    <t>Shinkafi, Zamfara, Nigeria</t>
  </si>
  <si>
    <t>Fighter Jets, Helicopters Bomb Boko Haram Camps in Borno</t>
  </si>
  <si>
    <t>Ngwuri Gana</t>
  </si>
  <si>
    <t>neutralized "several" terrorists</t>
  </si>
  <si>
    <t>https://www.thisdaylive.com/index.php/2018/11/07/fighter-jets-helicopters-bomb-boko-haram-camps-in-borno/</t>
  </si>
  <si>
    <t>https://www.vanguardngr.com/2018/11/naf-destroys-boko-haram-camp-in-borno/</t>
  </si>
  <si>
    <t>https://www.dailytrust.com.ng/air-force-destroys-boko-haram-camps-in-ngwuri-gana.html</t>
  </si>
  <si>
    <t>Air Force bombs terroristsâ€™ location</t>
  </si>
  <si>
    <t>Tumbun Rego, Kangarwa and Mainok</t>
  </si>
  <si>
    <t>killed "some" of them</t>
  </si>
  <si>
    <t>https://www.vanguardngr.com/2018/11/metele-attack-air-force-bombs-terrorists-location/</t>
  </si>
  <si>
    <t>Troops neutralise 3 female suicide bombers</t>
  </si>
  <si>
    <t>Kubtara</t>
  </si>
  <si>
    <t>https://guardian.ng/news/troops-neutralise-3-female-suicide-bombers/</t>
  </si>
  <si>
    <t>https://www.premiumtimesng.com/news/top-news/303496-troops-kill-three-female-suicide-bombers-official.html</t>
  </si>
  <si>
    <t>https://www.thisdaylive.com/index.php/2018/12/31/troops-neutralise-three-suicide-bombers-in-borno-town/</t>
  </si>
  <si>
    <t>Air force jets bomb banditsâ€™ hideout in Zamfara</t>
  </si>
  <si>
    <t>Tsamari</t>
  </si>
  <si>
    <t>killed "some" bandits</t>
  </si>
  <si>
    <t>https://www.premiumtimesng.com/regional/nwest/303405-air-force-jets-bomb-bandits-hideout-in-zamfara-official.html</t>
  </si>
  <si>
    <t>https://guardian.ng/news/air-strikes-naf-neutralises-bandits-hideout-in-zamfara/</t>
  </si>
  <si>
    <t>https://www.vanguardngr.com/2018/12/naf-air-strikes-neutralize-armed-bandits-hideout-in-zamfara/</t>
  </si>
  <si>
    <t>Soldiers kill 58 suspected bandits in Zamfara</t>
  </si>
  <si>
    <t>Dumburum and Gando forests</t>
  </si>
  <si>
    <t>58 bandits, 2 vigilantes, 2 soldiers killed</t>
  </si>
  <si>
    <t>https://www.premiumtimesng.com/regional/nwest/307514-soldiers-kill-58-suspected-bandits-in-zamfara-official.html</t>
  </si>
  <si>
    <t>https://www.thisdaylive.com/index.php/2019/01/24/two-soldiers-killed-as-troops-decimate-58-bandits-in-zamfara/</t>
  </si>
  <si>
    <t>https://www.vanguardngr.com/2019/01/troops-kill-58-bandits-lose-two-men/</t>
  </si>
  <si>
    <t>Air force bombs Boko Haram hideout</t>
  </si>
  <si>
    <t>Kaicungul</t>
  </si>
  <si>
    <t>killed "Some" BH</t>
  </si>
  <si>
    <t>https://punchng.com/air-force-bombs-bharam-hideout/</t>
  </si>
  <si>
    <t>Air Force jets bomb Sambisa forest</t>
  </si>
  <si>
    <t>https://www.vanguardngr.com/2019/01/air-force-jets-bomb-sambisa-forest/</t>
  </si>
  <si>
    <t>NAF Repels Attacks In Zamafara, Neutralises Five Bandits</t>
  </si>
  <si>
    <t>Hayin Mahe and Hayin Kanawa</t>
  </si>
  <si>
    <t>https://www.evernote.com/l/AYK6kHuXRkNGS6RheiGvXaQnuIJ0-s7M7to</t>
  </si>
  <si>
    <t>https://www.evernote.com/l/AYL6qmUk645Dp6WrLl5tghk3_9BxLWRQ5oY</t>
  </si>
  <si>
    <t>https://www.evernote.com/l/AYLlksO1yu1IMoa5pFv_0i05Ev-3V5wT8Wg</t>
  </si>
  <si>
    <t>Air Force kills 25 armed bandits in Zamfara</t>
  </si>
  <si>
    <t>Ajia and Wonaka</t>
  </si>
  <si>
    <t>Birnin-Magaji/Kiyaw</t>
  </si>
  <si>
    <t>https://www.evernote.com/l/AYIbBNoNyNpNg4gsTXUAler7V7Mdjl1fdwQ</t>
  </si>
  <si>
    <t>https://www.evernote.com/l/AYKBkaRWnWtNsbt1WXRjFbfFm93TsX9zy74</t>
  </si>
  <si>
    <t>https://www.evernote.com/l/AYKcohPmQnZBRI5FUHqC1qT9lAI7BkifHsM</t>
  </si>
  <si>
    <t>Birnin-Magaji/Kiyaw, Zamfara, Nigeria</t>
  </si>
  <si>
    <t>NAF Bombards Terroristsâ€™ Hideout In Borno</t>
  </si>
  <si>
    <t>Tumbun Zarami</t>
  </si>
  <si>
    <t>https://www.evernote.com/l/AYLEHsjNZW5Du7YqNlgaB9D4WrKVqkpb3G8</t>
  </si>
  <si>
    <t>https://www.evernote.com/l/AYI55VUMG7JDNZ_Dednx35lGEcEMIen6bTE</t>
  </si>
  <si>
    <t>NAF Records Successful Strikes Against Bandits In Zamfara</t>
  </si>
  <si>
    <t>Sububu</t>
  </si>
  <si>
    <t>killed "scores" of bandits (LGA est.)</t>
  </si>
  <si>
    <t>https://www.evernote.com/l/AYLMspjnAIhOZrkCH2auZaoNv4XsUtu9_uo</t>
  </si>
  <si>
    <t>https://www.evernote.com/l/AYIAqv83EB9GP61zTXuyRwX1JfMuvBZzDuE</t>
  </si>
  <si>
    <t>https://www.evernote.com/l/AYJYMiUJQsNKf4lIU93ZnavYD7S0QoNglWg</t>
  </si>
  <si>
    <t>NAF Destroys Banditsâ€™ Logistics Store, Kill 4 In Zamfara</t>
  </si>
  <si>
    <t>Kagara</t>
  </si>
  <si>
    <t>Talata-Mafara</t>
  </si>
  <si>
    <t>https://www.evernote.com/l/AYIF2XfZ5URFBqBTrMqaaaI6gj3b7y0bzqs</t>
  </si>
  <si>
    <t>https://www.evernote.com/l/AYKQXsoHCV1BMJsMyJueLoCUJDOPzUYjQK4</t>
  </si>
  <si>
    <t>https://www.evernote.com/l/AYJytt4TFLVOmoRcIWqh7ypHkU7GSSU0KJY</t>
  </si>
  <si>
    <t>Talata-Mafara, Zamfara, Nigeria</t>
  </si>
  <si>
    <t>NAF aircraft kills over 10 bandits in Zamfara forest</t>
  </si>
  <si>
    <t>https://www.evernote.com/l/AYLtTQa37itJqrUwXxPPZ7UrVAyWUi4svoI</t>
  </si>
  <si>
    <t>https://www.evernote.com/l/AYIoEe3YhwdM2o3UrKcK2IrRaMbRHMXcjIM</t>
  </si>
  <si>
    <t>https://www.evernote.com/l/AYIhpIeHiaVFVo3w4MfkJPVHBT78vl7eV9I</t>
  </si>
  <si>
    <t>NAF kills 12 bandits, rescue 15 kidnap victims</t>
  </si>
  <si>
    <t>Kamuku Forest</t>
  </si>
  <si>
    <t>https://www.evernote.com/l/AYIe_WI_y01GLrg2m7EwetjgHmRTImkrkkE</t>
  </si>
  <si>
    <t>https://www.evernote.com/l/AYI3CPvsg6lOiJZjBpvnY--AcB6Z33qPHOo</t>
  </si>
  <si>
    <t>https://www.evernote.com/l/AYL72uebCNZJyrxXF-C0NFcWI7utn9NUFS4</t>
  </si>
  <si>
    <t>NAF destroys bandits camp at Doumbourou forest, Zamfara</t>
  </si>
  <si>
    <t>Doumbourou Forest</t>
  </si>
  <si>
    <t>killed "dozens" of bandits</t>
  </si>
  <si>
    <t>https://www.evernote.com/l/AYLzSzp6nZ1IsKt5RsbcGS0NF4UUMbjnesM</t>
  </si>
  <si>
    <t>https://www.evernote.com/l/AYLpJtUyF2hPmKIZWpucmOq9lwMG2lvqDzE</t>
  </si>
  <si>
    <t>https://www.evernote.com/l/AYJMUEGiPK5OMrIMy84m8dBojRbamWPvgvU</t>
  </si>
  <si>
    <t>NAF destroys banditsâ€™ Camp in Zamfara</t>
  </si>
  <si>
    <t>Dangote</t>
  </si>
  <si>
    <t>killed "scores" bandits</t>
  </si>
  <si>
    <t>https://www.evernote.com/l/AYLPZnR0uhdPvrttAs5wHU9oLI10tMXHAIQ</t>
  </si>
  <si>
    <t>https://www.evernote.com/l/AYJYx6Y0EvNJGrteHitIMcnf9jqKCEJ97Zg</t>
  </si>
  <si>
    <t>NAF bombs several terrorists at Yuwe in Borno</t>
  </si>
  <si>
    <t>Yuwe</t>
  </si>
  <si>
    <t>https://www.evernote.com/l/AYJE5Oy_Z6hJ04ebsQg0xVheHOK-xVGUo-k</t>
  </si>
  <si>
    <t>https://www.evernote.com/l/AYIn8Xrj3wpNJ4KavopRER4PbCUG1ybnvg0</t>
  </si>
  <si>
    <t>https://www.evernote.com/l/AYJALuRvVLVEapfriDRtYesgbW3DV0I2mAI</t>
  </si>
  <si>
    <t>Scores Killed as NAF Bombard Boko Haramâ€™s Meeting Venue</t>
  </si>
  <si>
    <t>Boboshe</t>
  </si>
  <si>
    <t>https://www.evernote.com/l/AYKN09aUZQRLXao4FqWWLdJnUvpkqkNx0LA/</t>
  </si>
  <si>
    <t>https://www.evernote.com/l/AYL_OE9Wcj5Ebrd3JuylV-23PMZz6SuEttY/</t>
  </si>
  <si>
    <t>https://www.evernote.com/l/AYIke-z4VZxJc5aSMdX8uvpEv8j-FphAYkU/</t>
  </si>
  <si>
    <t>Scores killed as Air Force bombards another Bâ€™Haram meeting venue</t>
  </si>
  <si>
    <t>Ngoske</t>
  </si>
  <si>
    <t>https://www.evernote.com/l/AYJkYYZMkLtFE6OflfbQSZxTkk94F3dh73U/</t>
  </si>
  <si>
    <t>https://www.evernote.com/l/AYJwcoGTXYZK77NKfgLeY_8LlNQ6oWjhfc8/</t>
  </si>
  <si>
    <t>https://www.evernote.com/l/AYIWJOtVQHZAuarPes3Jsme6XeddjI6kSPI/</t>
  </si>
  <si>
    <t>Nigerian Air Force bombards terrorists during meeting in Borno</t>
  </si>
  <si>
    <t>Kolloram</t>
  </si>
  <si>
    <t>https://www.evernote.com/l/AYIbzik5lu5JoaR-mo093jj-f-vs6xDJI6g</t>
  </si>
  <si>
    <t>https://www.evernote.com/l/AYLrzpbY2BZNrqu-Ek9wJyaGpkAOvHYTjrQ</t>
  </si>
  <si>
    <t>https://www.evernote.com/l/AYKdjlFP6EdD05K9tVr6TAwp_w-ur0I-plI</t>
  </si>
  <si>
    <t>Six feared killed, several houses burnt in renewed Benue crisis</t>
  </si>
  <si>
    <t>Oju</t>
  </si>
  <si>
    <t>https://www.evernote.com/l/AYJ9QNK_wKRAEb2s8Dlumi04oDlNbYtXK4g</t>
  </si>
  <si>
    <t>https://www.evernote.com/l/AYIWqxVKrjxF64yMipOoV1vfqLsoMM10-30</t>
  </si>
  <si>
    <t>https://www.evernote.com/l/AYKDyLl3PQhFVKCkROAmKvp1_yZiJkU1c1c</t>
  </si>
  <si>
    <t>Oju, Benue, Nigeria</t>
  </si>
  <si>
    <t>Herdsmen attack local miners, injure 9 in Plateau</t>
  </si>
  <si>
    <t>https://www.evernote.com/l/AYJMlAFkA2tHFrM16p8mdJaGz5RXrKbNWvs</t>
  </si>
  <si>
    <t>https://www.evernote.com/l/AYIXbnXCaqZGAaXo8Q_3yQIy76MCwVkJfag</t>
  </si>
  <si>
    <t>Bâ€™Haram fighters killed as jets bombard terroristsâ€™ hideouts in Borno</t>
  </si>
  <si>
    <t>https://thenationonlineng.net/bharam-fighters-killed-as-jets-bombard-terrorists-hideouts-in-borno/</t>
  </si>
  <si>
    <t>Local Hunters Kill 20 Bandits in Niger</t>
  </si>
  <si>
    <t>https://www.evernote.com/l/AYJUAea8HiJEepVT13uuTcYGDtrQpxVFxOQ</t>
  </si>
  <si>
    <t>https://www.evernote.com/l/AYKF-he4wXZOu74zqvH9E8jXyav0jWHCrhI</t>
  </si>
  <si>
    <t>Hunters Raid Niger Community, Kill 47 Bandits</t>
  </si>
  <si>
    <t>https://www.evernote.com/l/AYLYMHOOP99E7LkZ_EZWFTZzya4r4kU8OM0</t>
  </si>
  <si>
    <t>https://www.evernote.com/l/AYIHPvbRkbBGe6r90xf5iVJYExqt4eGG1Q0</t>
  </si>
  <si>
    <t>Two dead as bandits, Niger vigilantes engage in gun duel</t>
  </si>
  <si>
    <t>Mayaki</t>
  </si>
  <si>
    <t>2 vigilantes died</t>
  </si>
  <si>
    <t>https://www.evernote.com/l/AYKxWXPhVY5JQonTLD-RapnwiOQ9354SHbA</t>
  </si>
  <si>
    <t>Nigerian Military Bombs Boko Haram, ISWAP Camps Discovered In Bornoâ€™s Lake Chad Region</t>
  </si>
  <si>
    <t>https://www.evernote.com/l/AYJSbkLt6SVCaL-jp7RJEZROAcZWdcpv5tc/</t>
  </si>
  <si>
    <t>https://www.evernote.com/l/AYI8KGxrUBNPhoCFbXSnRpc5TEm_1KMtLOg/</t>
  </si>
  <si>
    <t>https://www.evernote.com/l/AYKCG-On-TZB8JBL7JMXwAFjsppHFteNHNQ/</t>
  </si>
  <si>
    <t>Bomb Explosion Injures Two In Kaduna Community</t>
  </si>
  <si>
    <t>Hayin Danmani</t>
  </si>
  <si>
    <t>https://www.evernote.com/l/AYJDLDWOhI9H4IzMqEv6oNWk3KHcbnX9OgQ/</t>
  </si>
  <si>
    <t>https://www.evernote.com/l/AYKhwyzP2nVJ07iSrEg0zPg_t8Q0tJ1RFBg/</t>
  </si>
  <si>
    <t>https://www.evernote.com/l/AYIjfHwPhOtBHbcWCqw8Z5q3Q-N5hR7gYY0/</t>
  </si>
  <si>
    <t>Joint tactical team repels banditsâ€™ attack, rescues 15 kidnapped victims in Niger</t>
  </si>
  <si>
    <t>Jellako</t>
  </si>
  <si>
    <t>https://www.evernote.com/l/AYICgWuh9lNO9pmHAA-GZ2kwDaHXQOS_dXg/</t>
  </si>
  <si>
    <t>https://www.evernote.com/l/AYJ3gcWxqwRG1r3GQNr8OpDJLRBFnNKEhyo/</t>
  </si>
  <si>
    <t>Army Bombs Boko Haram Commanders' Convoy, Kills Several Terrorists</t>
  </si>
  <si>
    <t>killed BH occupants of 3 vehicles</t>
  </si>
  <si>
    <t>https://www.evernote.com/l/AYLwSSYNfAZDjpBdliarXnhUslfbtYNgYxI/</t>
  </si>
  <si>
    <t>https://www.evernote.com/l/AYJ0-UzMVxtFiJ-5p8euU4kLfAoujGc7ZVo/</t>
  </si>
  <si>
    <t>Attacker</t>
  </si>
  <si>
    <t>Target</t>
  </si>
  <si>
    <t>Seven Die in Misau attack on Police stn and Bank</t>
  </si>
  <si>
    <t>Bomb Attack in Maiduguri on Military patrol</t>
  </si>
  <si>
    <t>Police Violence in Maiduguri attack by BH</t>
  </si>
  <si>
    <t>Gunmen Kill 10 in Mubi Attack Christians</t>
  </si>
  <si>
    <t>Mkt</t>
  </si>
  <si>
    <t>Min</t>
  </si>
  <si>
    <t>Negl</t>
  </si>
  <si>
    <t>BHBmb</t>
  </si>
  <si>
    <t>ChdMil</t>
  </si>
  <si>
    <t>CTHun</t>
  </si>
  <si>
    <t>NDLEA</t>
  </si>
  <si>
    <t>CamCh</t>
  </si>
  <si>
    <t>BatIswap</t>
  </si>
  <si>
    <t>MilIswap</t>
  </si>
  <si>
    <t>FHmBH</t>
  </si>
  <si>
    <t>ComIswap</t>
  </si>
  <si>
    <t>AidIswap</t>
  </si>
  <si>
    <t>MilBhIs</t>
  </si>
  <si>
    <t>CTBHIswap</t>
  </si>
  <si>
    <t>AbdBHIswap</t>
  </si>
  <si>
    <t>ComBHIswap</t>
  </si>
  <si>
    <t>ComCrss</t>
  </si>
  <si>
    <t>UknBndt</t>
  </si>
  <si>
    <t>ComBndt</t>
  </si>
  <si>
    <t>MilBndt</t>
  </si>
  <si>
    <t>BFdisc</t>
  </si>
  <si>
    <t>CivBndt</t>
  </si>
  <si>
    <t>NigrBndt</t>
  </si>
  <si>
    <t>PolBndt</t>
  </si>
  <si>
    <t>BdryCrss</t>
  </si>
  <si>
    <t>StdBndt</t>
  </si>
  <si>
    <t>PolAntFhm</t>
  </si>
  <si>
    <t>PltBndt</t>
  </si>
  <si>
    <t>BattBndt</t>
  </si>
  <si>
    <t>FhmBndt</t>
  </si>
  <si>
    <t>MktBndt</t>
  </si>
  <si>
    <t>SchBndt</t>
  </si>
  <si>
    <t>ChBndt</t>
  </si>
  <si>
    <t>CTAfBndt</t>
  </si>
  <si>
    <t>TransBndt</t>
  </si>
  <si>
    <t>CTPolBndt</t>
  </si>
  <si>
    <t>CTAfIswap</t>
  </si>
  <si>
    <t>TrdBndt</t>
  </si>
  <si>
    <t>CTMilBndt</t>
  </si>
  <si>
    <t>CTMilIswap</t>
  </si>
  <si>
    <t>CTNigrBndt</t>
  </si>
  <si>
    <t>BenueCrss</t>
  </si>
  <si>
    <t>ComNSBndt</t>
  </si>
  <si>
    <t>CTMilBF</t>
  </si>
  <si>
    <t>CTVigBndt</t>
  </si>
  <si>
    <t>MinrFhm</t>
  </si>
  <si>
    <t>CTAfBH</t>
  </si>
  <si>
    <t>BattMilBndt</t>
  </si>
  <si>
    <t>ComPolBndt</t>
  </si>
  <si>
    <t>ComNigrBndt</t>
  </si>
  <si>
    <t>ComFmFhm</t>
  </si>
  <si>
    <t>CTHunBndt</t>
  </si>
  <si>
    <t>BattVigBndt</t>
  </si>
  <si>
    <t>ComVigBndt</t>
  </si>
  <si>
    <t>ComPrstBndt</t>
  </si>
  <si>
    <t>ComPltBndt</t>
  </si>
  <si>
    <t>MosqBndt</t>
  </si>
  <si>
    <t>CTJtfBndt</t>
  </si>
  <si>
    <t>BattJtfBndt</t>
  </si>
  <si>
    <t>ChBH</t>
  </si>
  <si>
    <t>TransBH</t>
  </si>
  <si>
    <t>CivBH</t>
  </si>
  <si>
    <t>HlthBH</t>
  </si>
  <si>
    <t>MuslBH</t>
  </si>
  <si>
    <t>PolBH</t>
  </si>
  <si>
    <t>Pol/BnkBH</t>
  </si>
  <si>
    <t>BarBH</t>
  </si>
  <si>
    <t>UknBH</t>
  </si>
  <si>
    <t>MilBH</t>
  </si>
  <si>
    <t>JTFBH</t>
  </si>
  <si>
    <t>SchBH</t>
  </si>
  <si>
    <t>BattBH</t>
  </si>
  <si>
    <t>BnkBH</t>
  </si>
  <si>
    <t>PolBh</t>
  </si>
  <si>
    <t>UNBH</t>
  </si>
  <si>
    <t>BaFugBH</t>
  </si>
  <si>
    <t>PrsnBH</t>
  </si>
  <si>
    <t>CJTFBH</t>
  </si>
  <si>
    <t>PltBH</t>
  </si>
  <si>
    <t>IndBH</t>
  </si>
  <si>
    <t>StdBH</t>
  </si>
  <si>
    <t>BFBH</t>
  </si>
  <si>
    <t>SSSBH</t>
  </si>
  <si>
    <t>MktBH</t>
  </si>
  <si>
    <t>JdcBH</t>
  </si>
  <si>
    <t>CTJtfBH</t>
  </si>
  <si>
    <t>ImgrBH</t>
  </si>
  <si>
    <t>CustBH</t>
  </si>
  <si>
    <t>TrdBH</t>
  </si>
  <si>
    <t>PstBH</t>
  </si>
  <si>
    <t>BHFGnm</t>
  </si>
  <si>
    <t>MilPolBH</t>
  </si>
  <si>
    <t>BHBH</t>
  </si>
  <si>
    <t>BakrBH</t>
  </si>
  <si>
    <t>MnchBH</t>
  </si>
  <si>
    <t>BattJtfBH</t>
  </si>
  <si>
    <t>CTPolBH</t>
  </si>
  <si>
    <t>JTFBmbBH</t>
  </si>
  <si>
    <t>NSCDCBH</t>
  </si>
  <si>
    <t>RdSBH</t>
  </si>
  <si>
    <t>CSBH</t>
  </si>
  <si>
    <t>DHBH</t>
  </si>
  <si>
    <t>DipBH</t>
  </si>
  <si>
    <t>HunBH</t>
  </si>
  <si>
    <t>PkRBH</t>
  </si>
  <si>
    <t>VacBH</t>
  </si>
  <si>
    <t>KdocBH</t>
  </si>
  <si>
    <t>JustBH</t>
  </si>
  <si>
    <t>CTMilBH</t>
  </si>
  <si>
    <t>ComBH</t>
  </si>
  <si>
    <t>BattVigBH</t>
  </si>
  <si>
    <t>BattMilBH</t>
  </si>
  <si>
    <t>Pol/MilBH</t>
  </si>
  <si>
    <t>VehBH</t>
  </si>
  <si>
    <t>DispBH</t>
  </si>
  <si>
    <t>WeddBH</t>
  </si>
  <si>
    <t>FshmBH</t>
  </si>
  <si>
    <t>FinBH</t>
  </si>
  <si>
    <t>MosqBH</t>
  </si>
  <si>
    <t>SptBH</t>
  </si>
  <si>
    <t>CTVilBH</t>
  </si>
  <si>
    <t>CamBH</t>
  </si>
  <si>
    <t>Mil/PolBH</t>
  </si>
  <si>
    <t>CHdBH</t>
  </si>
  <si>
    <t>HtlBH</t>
  </si>
  <si>
    <t>ComImgBndt</t>
  </si>
  <si>
    <t>FmFhmClash</t>
  </si>
  <si>
    <t>FoodBH</t>
  </si>
  <si>
    <t>FwChcBH</t>
  </si>
  <si>
    <t>HlthIswap</t>
  </si>
  <si>
    <t>HtlXMlt</t>
  </si>
  <si>
    <t>LoggBH</t>
  </si>
  <si>
    <t>VigBH</t>
  </si>
  <si>
    <t>MilitiaBH</t>
  </si>
  <si>
    <t>MNJtfBH</t>
  </si>
  <si>
    <t>MNjtfIswap</t>
  </si>
  <si>
    <t xml:space="preserve">CTMNjtfBH </t>
  </si>
  <si>
    <t>MnrsBH</t>
  </si>
  <si>
    <t>MsqBH</t>
  </si>
  <si>
    <t>NgSBH</t>
  </si>
  <si>
    <t>NigrBH</t>
  </si>
  <si>
    <t>NigrMilBH</t>
  </si>
  <si>
    <t>PolIswap</t>
  </si>
  <si>
    <t>PolMilBH</t>
  </si>
  <si>
    <t>VotBH</t>
  </si>
  <si>
    <t>JtfBH</t>
  </si>
  <si>
    <t>IDPBH</t>
  </si>
  <si>
    <t>FarmBH</t>
  </si>
  <si>
    <t>CTtvBH</t>
  </si>
  <si>
    <t>CTCjtfBH</t>
  </si>
  <si>
    <t>CTCamBH</t>
  </si>
  <si>
    <t>CTChdBH</t>
  </si>
  <si>
    <t>CTJtfBF</t>
  </si>
  <si>
    <t>CTMil BH</t>
  </si>
  <si>
    <t>ComtvBH</t>
  </si>
  <si>
    <t>CjtfBH</t>
  </si>
  <si>
    <t>ChdBH</t>
  </si>
  <si>
    <t>CamMilBH</t>
  </si>
  <si>
    <t>CamMktBH</t>
  </si>
  <si>
    <t>CamMsqBH</t>
  </si>
  <si>
    <t>CamPolBH</t>
  </si>
  <si>
    <t>CamSchBH</t>
  </si>
  <si>
    <t>BHIswapClash</t>
  </si>
  <si>
    <t>BHCrss</t>
  </si>
  <si>
    <t>BattIswap</t>
  </si>
  <si>
    <t>AidBH</t>
  </si>
  <si>
    <t>AbGBH</t>
  </si>
  <si>
    <t>AbjBmbBH</t>
  </si>
  <si>
    <t>BatCjtfBH</t>
  </si>
  <si>
    <t>BizMBH</t>
  </si>
  <si>
    <t>CivMilBH</t>
  </si>
  <si>
    <t>ConsWBH</t>
  </si>
  <si>
    <t>CTBmbBH</t>
  </si>
  <si>
    <t>CTMNjtfBH</t>
  </si>
  <si>
    <t>CTNigrBH</t>
  </si>
  <si>
    <t>SUMMARY</t>
  </si>
  <si>
    <t>Boko Haram attack on Aid Workers</t>
  </si>
  <si>
    <t>ISWAP attack on Aid Workers</t>
  </si>
  <si>
    <t>Boko Haram attack on Bars and Drinking Places</t>
  </si>
  <si>
    <t>Battles with Boko Haram</t>
  </si>
  <si>
    <t>Battles with ISWAP</t>
  </si>
  <si>
    <t>Battles with Fulani Herdsmen</t>
  </si>
  <si>
    <t>BatFhn</t>
  </si>
  <si>
    <t>Battles with Bandits</t>
  </si>
  <si>
    <t>Battle of Military with Bandits</t>
  </si>
  <si>
    <t>Battles of Police with Boko Haram</t>
  </si>
  <si>
    <t>BattPolBH</t>
  </si>
  <si>
    <t>Boko Haram Bomb Factory Explosion</t>
  </si>
  <si>
    <t>Boko Haram die in accident</t>
  </si>
  <si>
    <t>Boko Haram die in Bomb Explosion</t>
  </si>
  <si>
    <t>Boko Haram - ISWAP Clash</t>
  </si>
  <si>
    <t>Boko Haram attack on Banks</t>
  </si>
  <si>
    <t>Cameroon attack by Boko Haram</t>
  </si>
  <si>
    <t>Cameroon Military attack by Boko Haram</t>
  </si>
  <si>
    <t>Cameroon Markets attack by Boko Haram</t>
  </si>
  <si>
    <t>Cameroon Mosques attack by Boko Haram</t>
  </si>
  <si>
    <t>Church attack by Boko Haram</t>
  </si>
  <si>
    <t>Church attack by Bandits</t>
  </si>
  <si>
    <t>Church attack by Fulani Herdsmen</t>
  </si>
  <si>
    <t>Counter attack on Boko Haram by Chad Forces</t>
  </si>
  <si>
    <t>Counter attack on Boko Haram by Civilian JTF</t>
  </si>
  <si>
    <t>Counter attack on Boko Haram by JTF</t>
  </si>
  <si>
    <t>Counter attack on Bandits by JTF</t>
  </si>
  <si>
    <t>Counter attack on Boko Haram by the Military</t>
  </si>
  <si>
    <t>Counter attack on Bomb Factory by Military</t>
  </si>
  <si>
    <t>CTMIlBHIswap</t>
  </si>
  <si>
    <t>Counter attack on Boko Haram - ISWAP by Military</t>
  </si>
  <si>
    <t>Counter attack on Bandits by Military</t>
  </si>
  <si>
    <t>Counter attack on Fulani Herdsmen by Military</t>
  </si>
  <si>
    <t>Counter attack on ISWAP by Military</t>
  </si>
  <si>
    <t>Counter attack on Boko Haram by MNJTF</t>
  </si>
  <si>
    <t>CTMNJtfBH</t>
  </si>
  <si>
    <t>Counter attack on Boko Haram - ISWAP by MNJTF</t>
  </si>
  <si>
    <t>CTMNJtfBHIswap</t>
  </si>
  <si>
    <t>Counter attack on ISWAP by MNJTF</t>
  </si>
  <si>
    <t>CTMNJtfIswap</t>
  </si>
  <si>
    <t>Counter attack on Boko Haram by Nigerien Army</t>
  </si>
  <si>
    <t>Counter attack on Bandits by Nigerien Army</t>
  </si>
  <si>
    <t>Counter attack on Boko Haram by Police</t>
  </si>
  <si>
    <t>Counter attack on Bandits by Police</t>
  </si>
  <si>
    <t>Counter attack, liberation from Boko Haram</t>
  </si>
  <si>
    <t>Counter attack on Bandits by Vigilante</t>
  </si>
  <si>
    <t>Farmers Boko Haram Clash</t>
  </si>
  <si>
    <t>Farm BH</t>
  </si>
  <si>
    <t>Farmers Fulani Herdsmen Clash</t>
  </si>
  <si>
    <t>FhmBH</t>
  </si>
  <si>
    <t>Fulani Herdsmen - Boko Haram Clash</t>
  </si>
  <si>
    <t>Fulani Herdsmen - Bandits Clash</t>
  </si>
  <si>
    <t>Civilian attack by Boko Haram</t>
  </si>
  <si>
    <t>Civilian attack by Bandits</t>
  </si>
  <si>
    <t>Civilian attack by Fulani Herdsmen</t>
  </si>
  <si>
    <t>Civilian JTF attack by Boko Haram</t>
  </si>
  <si>
    <t>CJtfBH</t>
  </si>
  <si>
    <t>Civilian JTF attack by Bandits</t>
  </si>
  <si>
    <t>CJtfBndt</t>
  </si>
  <si>
    <t>Community attacks by Boko Haram</t>
  </si>
  <si>
    <t>Community attacks by Bandits</t>
  </si>
  <si>
    <t>Community Crisis</t>
  </si>
  <si>
    <t>Community, Farmers, Fulani Herdsmen Clash</t>
  </si>
  <si>
    <t>Community attacks by ISWAP</t>
  </si>
  <si>
    <t>Community in Niger attacked by Bandits</t>
  </si>
  <si>
    <t>Community in Niger State attacked by Bandits</t>
  </si>
  <si>
    <t>Community Overran by Boko Haram</t>
  </si>
  <si>
    <t>Community Vigilante attacked by Bandits</t>
  </si>
  <si>
    <t>Community Politicians attacked by Bandits</t>
  </si>
  <si>
    <t>Community Police attacked by Bandits</t>
  </si>
  <si>
    <t>Community Priests attacked by Bandits</t>
  </si>
  <si>
    <t>Counter attack by the Airforce on Boko Haram</t>
  </si>
  <si>
    <t>Counter attack by the Airforce on Bandits</t>
  </si>
  <si>
    <t>Counter attack by the Airforce on ISWAP</t>
  </si>
  <si>
    <t>Counter attack by Cameroon Forces on Boko Haram</t>
  </si>
  <si>
    <t>Loggers attacks by Boko Haram</t>
  </si>
  <si>
    <t>Military attacks by Boko Haram</t>
  </si>
  <si>
    <t>Military attacks by Bandits</t>
  </si>
  <si>
    <t>Military attacks by Fulani Herdsmen</t>
  </si>
  <si>
    <t>Military attacks by ISWAP</t>
  </si>
  <si>
    <t>Markets attacks by Boko Haram</t>
  </si>
  <si>
    <t>Markets attacks by Bandits</t>
  </si>
  <si>
    <t>Monarchs attacks by Boko Haram</t>
  </si>
  <si>
    <t>MunchBH</t>
  </si>
  <si>
    <t>Mosques attacks by Boko Haram</t>
  </si>
  <si>
    <t>Mosques attacks by Bandits</t>
  </si>
  <si>
    <t>Muslem attacks by Boko Haram</t>
  </si>
  <si>
    <t>Neglected attacks</t>
  </si>
  <si>
    <t>Niger Rep. attacks by Boko Haram</t>
  </si>
  <si>
    <t>Niger Rep. attacks by Bandits</t>
  </si>
  <si>
    <t>Politicians attacks by Boko Haram</t>
  </si>
  <si>
    <t>Police attacks by Boko Haram</t>
  </si>
  <si>
    <t>Politicians attacks by Bandits</t>
  </si>
  <si>
    <t>Police attacks by Bandits</t>
  </si>
  <si>
    <t>Police attacks by Fulani Herdsmen</t>
  </si>
  <si>
    <t>Prisons attacks by Boko Haram</t>
  </si>
  <si>
    <t>Schools attacks by Boko Haram</t>
  </si>
  <si>
    <t>Schools attacks by Bandits</t>
  </si>
  <si>
    <t>Students attacks by Boko Haram</t>
  </si>
  <si>
    <t>Students attacks by Bandits</t>
  </si>
  <si>
    <t>Transport system attaacks by Boko Haram</t>
  </si>
  <si>
    <t>Transport system attaacks by Bandits</t>
  </si>
  <si>
    <t>Traders attacks by Boko Haram</t>
  </si>
  <si>
    <t>Traders attacks by Bandits</t>
  </si>
  <si>
    <t>Unknown targets attacks by Boko Haram</t>
  </si>
  <si>
    <t>Unknown targets attacks by Bandits</t>
  </si>
  <si>
    <t>PolHmn</t>
  </si>
  <si>
    <t>ChHmn</t>
  </si>
  <si>
    <t>MilHmn</t>
  </si>
  <si>
    <t>PstHmn</t>
  </si>
  <si>
    <t>ComHmn</t>
  </si>
  <si>
    <t>CTMilHmn</t>
  </si>
  <si>
    <t>Community attacks by Herdsmen</t>
  </si>
  <si>
    <t>TransHmn</t>
  </si>
  <si>
    <t>Transport system attaacks by Herdsmen</t>
  </si>
  <si>
    <t>Schools attacks by Herdsmen</t>
  </si>
  <si>
    <t>SchHmn</t>
  </si>
  <si>
    <t>Pastors attacks by Herdsmen</t>
  </si>
  <si>
    <t>Traders attacks by Herdsmen</t>
  </si>
  <si>
    <t>TrdHmn</t>
  </si>
  <si>
    <t>HmnBH</t>
  </si>
  <si>
    <t>CivHmn</t>
  </si>
  <si>
    <t>Attacks</t>
  </si>
  <si>
    <t>Attacks on Schools and Students</t>
  </si>
  <si>
    <t>Attacks  on Police</t>
  </si>
  <si>
    <t>CTMIlBH</t>
  </si>
  <si>
    <t>S/N</t>
  </si>
  <si>
    <t>TARGET</t>
  </si>
  <si>
    <t>CODE</t>
  </si>
  <si>
    <t>NUMBERS</t>
  </si>
  <si>
    <t>CTBH</t>
  </si>
  <si>
    <t>NUMBER</t>
  </si>
  <si>
    <t>Counter Attacks on Boko Haram</t>
  </si>
  <si>
    <t>Total BokoHaram Activities</t>
  </si>
  <si>
    <t>A</t>
  </si>
  <si>
    <t>E</t>
  </si>
  <si>
    <t>C</t>
  </si>
  <si>
    <t>F</t>
  </si>
  <si>
    <t>B</t>
  </si>
  <si>
    <t>D</t>
  </si>
  <si>
    <t>!08</t>
  </si>
  <si>
    <t>Mos/Clerics</t>
  </si>
  <si>
    <t>Muslem</t>
  </si>
  <si>
    <t>Student</t>
  </si>
  <si>
    <t>Military</t>
  </si>
  <si>
    <t>Police</t>
  </si>
  <si>
    <t>Community</t>
  </si>
  <si>
    <t>Farm er</t>
  </si>
  <si>
    <t>Transport</t>
  </si>
  <si>
    <t>Market</t>
  </si>
  <si>
    <t>Number</t>
  </si>
  <si>
    <t>Total</t>
  </si>
  <si>
    <t>%</t>
  </si>
  <si>
    <t>Group</t>
  </si>
  <si>
    <t>E - O</t>
  </si>
  <si>
    <r>
      <t>(E - O)</t>
    </r>
    <r>
      <rPr>
        <vertAlign val="superscript"/>
        <sz val="11"/>
        <color theme="1"/>
        <rFont val="Calibri"/>
        <family val="2"/>
        <scheme val="minor"/>
      </rPr>
      <t>2</t>
    </r>
  </si>
  <si>
    <r>
      <t>(E - O)</t>
    </r>
    <r>
      <rPr>
        <vertAlign val="superscript"/>
        <sz val="11"/>
        <color theme="1"/>
        <rFont val="Calibri"/>
        <family val="2"/>
        <scheme val="minor"/>
      </rPr>
      <t>2</t>
    </r>
    <r>
      <rPr>
        <sz val="11"/>
        <color theme="1"/>
        <rFont val="Calibri"/>
        <family val="2"/>
        <scheme val="minor"/>
      </rPr>
      <t>/E</t>
    </r>
  </si>
  <si>
    <t xml:space="preserve">df = </t>
  </si>
  <si>
    <t>Group G</t>
  </si>
  <si>
    <t>Group H</t>
  </si>
  <si>
    <t>Categories</t>
  </si>
  <si>
    <t>O - E</t>
  </si>
  <si>
    <r>
      <t>(O - E)</t>
    </r>
    <r>
      <rPr>
        <b/>
        <vertAlign val="superscript"/>
        <sz val="11"/>
        <color theme="1"/>
        <rFont val="Calibri"/>
        <family val="2"/>
        <scheme val="minor"/>
      </rPr>
      <t>2</t>
    </r>
  </si>
  <si>
    <r>
      <t>(O - E)</t>
    </r>
    <r>
      <rPr>
        <b/>
        <vertAlign val="superscript"/>
        <sz val="11"/>
        <color theme="1"/>
        <rFont val="Calibri"/>
        <family val="2"/>
        <scheme val="minor"/>
      </rPr>
      <t>2</t>
    </r>
    <r>
      <rPr>
        <b/>
        <sz val="11"/>
        <color theme="1"/>
        <rFont val="Calibri"/>
        <family val="2"/>
        <scheme val="minor"/>
      </rPr>
      <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</si>
</sst>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b/>
      <vertAlign val="superscript"/>
      <sz val="11"/>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8">
    <xf numFmtId="0" fontId="0" fillId="0" borderId="0" xfId="0"/>
    <xf numFmtId="14" fontId="0" fillId="0" borderId="0" xfId="0" applyNumberFormat="1"/>
    <xf numFmtId="0" fontId="0" fillId="0" borderId="0" xfId="0" applyAlignment="1">
      <alignment wrapText="1"/>
    </xf>
    <xf numFmtId="0" fontId="16" fillId="0" borderId="0" xfId="0" applyFont="1" applyAlignment="1">
      <alignment horizontal="center"/>
    </xf>
    <xf numFmtId="0" fontId="0" fillId="0" borderId="10" xfId="0" applyBorder="1" applyAlignment="1">
      <alignment horizontal="center"/>
    </xf>
    <xf numFmtId="0" fontId="16" fillId="0" borderId="0" xfId="0" applyFont="1"/>
    <xf numFmtId="0" fontId="0" fillId="0" borderId="10" xfId="0" applyBorder="1"/>
    <xf numFmtId="0" fontId="0" fillId="0" borderId="0" xfId="0" applyAlignment="1">
      <alignment horizontal="center"/>
    </xf>
    <xf numFmtId="0" fontId="16" fillId="0" borderId="10" xfId="0" applyFont="1" applyBorder="1"/>
    <xf numFmtId="0" fontId="16" fillId="0" borderId="10" xfId="0" applyFont="1" applyBorder="1" applyAlignment="1">
      <alignment horizontal="center"/>
    </xf>
    <xf numFmtId="0" fontId="0" fillId="0" borderId="11" xfId="0" applyBorder="1"/>
    <xf numFmtId="9" fontId="0" fillId="0" borderId="10" xfId="42" applyFont="1" applyBorder="1" applyAlignment="1">
      <alignment horizontal="center"/>
    </xf>
    <xf numFmtId="0" fontId="0" fillId="0" borderId="10" xfId="0" applyBorder="1" applyAlignment="1">
      <alignment horizontal="right"/>
    </xf>
    <xf numFmtId="2" fontId="0" fillId="0" borderId="10" xfId="0" applyNumberFormat="1" applyBorder="1" applyAlignment="1">
      <alignment horizontal="center"/>
    </xf>
    <xf numFmtId="2" fontId="16" fillId="0" borderId="0" xfId="0" applyNumberFormat="1" applyFont="1" applyAlignment="1">
      <alignment horizontal="center"/>
    </xf>
    <xf numFmtId="0" fontId="0" fillId="0" borderId="0" xfId="0" applyAlignment="1">
      <alignment horizontal="left"/>
    </xf>
    <xf numFmtId="164" fontId="16" fillId="0" borderId="10" xfId="0" applyNumberFormat="1" applyFont="1" applyBorder="1"/>
    <xf numFmtId="0" fontId="0" fillId="0" borderId="10"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9" fontId="0" fillId="0" borderId="10" xfId="42" applyFont="1" applyBorder="1" applyAlignment="1">
      <alignment horizontal="center" vertical="center"/>
    </xf>
    <xf numFmtId="0" fontId="0" fillId="0" borderId="0" xfId="0" applyAlignment="1">
      <alignment horizontal="center" vertical="center"/>
    </xf>
    <xf numFmtId="2" fontId="0" fillId="0" borderId="10" xfId="0" applyNumberFormat="1" applyBorder="1" applyAlignment="1">
      <alignment horizontal="center" vertical="center"/>
    </xf>
    <xf numFmtId="0" fontId="0" fillId="0" borderId="0" xfId="0" applyBorder="1" applyAlignment="1">
      <alignment horizontal="center"/>
    </xf>
    <xf numFmtId="0" fontId="0" fillId="0" borderId="0" xfId="0" applyBorder="1"/>
    <xf numFmtId="0" fontId="16" fillId="0" borderId="0" xfId="0" applyFont="1" applyBorder="1"/>
    <xf numFmtId="0" fontId="16" fillId="0" borderId="0" xfId="0" applyFont="1"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sz="1400"/>
              <a:t>ATTACK</a:t>
            </a:r>
            <a:r>
              <a:rPr lang="en-US" sz="1400" baseline="0"/>
              <a:t> Targets may 2011-may 2022</a:t>
            </a:r>
            <a:endParaRPr lang="en-US" sz="1400"/>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'Attack Data'!$O$2577:$O$2600</c:f>
              <c:strCache>
                <c:ptCount val="24"/>
                <c:pt idx="0">
                  <c:v>ComBndt</c:v>
                </c:pt>
                <c:pt idx="1">
                  <c:v>ComHmn</c:v>
                </c:pt>
                <c:pt idx="2">
                  <c:v>UknBH</c:v>
                </c:pt>
                <c:pt idx="3">
                  <c:v>ComBH</c:v>
                </c:pt>
                <c:pt idx="4">
                  <c:v>MilBH</c:v>
                </c:pt>
                <c:pt idx="5">
                  <c:v>PolBH</c:v>
                </c:pt>
                <c:pt idx="6">
                  <c:v>CivBH</c:v>
                </c:pt>
                <c:pt idx="7">
                  <c:v>CamBH</c:v>
                </c:pt>
                <c:pt idx="8">
                  <c:v>ChBH</c:v>
                </c:pt>
                <c:pt idx="9">
                  <c:v>NigrBH</c:v>
                </c:pt>
                <c:pt idx="10">
                  <c:v>TransBH</c:v>
                </c:pt>
                <c:pt idx="11">
                  <c:v>MktBH</c:v>
                </c:pt>
                <c:pt idx="12">
                  <c:v>PltBH</c:v>
                </c:pt>
                <c:pt idx="13">
                  <c:v>StdBH</c:v>
                </c:pt>
                <c:pt idx="14">
                  <c:v>Farm BH</c:v>
                </c:pt>
                <c:pt idx="15">
                  <c:v>SchBH</c:v>
                </c:pt>
                <c:pt idx="16">
                  <c:v>TransBndt</c:v>
                </c:pt>
                <c:pt idx="17">
                  <c:v>MosqBH</c:v>
                </c:pt>
                <c:pt idx="18">
                  <c:v>MuslBH</c:v>
                </c:pt>
                <c:pt idx="19">
                  <c:v>PolBndt</c:v>
                </c:pt>
                <c:pt idx="20">
                  <c:v>CJtfBH</c:v>
                </c:pt>
                <c:pt idx="21">
                  <c:v>PolHmn</c:v>
                </c:pt>
                <c:pt idx="22">
                  <c:v>BarBH</c:v>
                </c:pt>
                <c:pt idx="23">
                  <c:v>PltBndt</c:v>
                </c:pt>
              </c:strCache>
            </c:strRef>
          </c:cat>
          <c:val>
            <c:numRef>
              <c:f>'Attack Data'!$P$2577:$P$2600</c:f>
              <c:numCache>
                <c:formatCode>General</c:formatCode>
                <c:ptCount val="24"/>
                <c:pt idx="0">
                  <c:v>516</c:v>
                </c:pt>
                <c:pt idx="1">
                  <c:v>401</c:v>
                </c:pt>
                <c:pt idx="2">
                  <c:v>366</c:v>
                </c:pt>
                <c:pt idx="3">
                  <c:v>291</c:v>
                </c:pt>
                <c:pt idx="4">
                  <c:v>203</c:v>
                </c:pt>
                <c:pt idx="5">
                  <c:v>116</c:v>
                </c:pt>
                <c:pt idx="6">
                  <c:v>87</c:v>
                </c:pt>
                <c:pt idx="7">
                  <c:v>71</c:v>
                </c:pt>
                <c:pt idx="8">
                  <c:v>53</c:v>
                </c:pt>
                <c:pt idx="9">
                  <c:v>49</c:v>
                </c:pt>
                <c:pt idx="10">
                  <c:v>47</c:v>
                </c:pt>
                <c:pt idx="11">
                  <c:v>36</c:v>
                </c:pt>
                <c:pt idx="12">
                  <c:v>33</c:v>
                </c:pt>
                <c:pt idx="13">
                  <c:v>31</c:v>
                </c:pt>
                <c:pt idx="14">
                  <c:v>25</c:v>
                </c:pt>
                <c:pt idx="15">
                  <c:v>25</c:v>
                </c:pt>
                <c:pt idx="16">
                  <c:v>23</c:v>
                </c:pt>
                <c:pt idx="17">
                  <c:v>21</c:v>
                </c:pt>
                <c:pt idx="18">
                  <c:v>20</c:v>
                </c:pt>
                <c:pt idx="19">
                  <c:v>19</c:v>
                </c:pt>
                <c:pt idx="20">
                  <c:v>16</c:v>
                </c:pt>
                <c:pt idx="21">
                  <c:v>16</c:v>
                </c:pt>
                <c:pt idx="22">
                  <c:v>14</c:v>
                </c:pt>
                <c:pt idx="23">
                  <c:v>14</c:v>
                </c:pt>
              </c:numCache>
            </c:numRef>
          </c:val>
          <c:extLst>
            <c:ext xmlns:c16="http://schemas.microsoft.com/office/drawing/2014/chart" uri="{C3380CC4-5D6E-409C-BE32-E72D297353CC}">
              <c16:uniqueId val="{00000000-27AB-4532-96D7-19D0246A3017}"/>
            </c:ext>
          </c:extLst>
        </c:ser>
        <c:dLbls>
          <c:dLblPos val="outEnd"/>
          <c:showLegendKey val="0"/>
          <c:showVal val="1"/>
          <c:showCatName val="0"/>
          <c:showSerName val="0"/>
          <c:showPercent val="0"/>
          <c:showBubbleSize val="0"/>
        </c:dLbls>
        <c:gapWidth val="444"/>
        <c:overlap val="-90"/>
        <c:axId val="332696032"/>
        <c:axId val="332688960"/>
      </c:barChart>
      <c:catAx>
        <c:axId val="3326960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332688960"/>
        <c:crosses val="autoZero"/>
        <c:auto val="1"/>
        <c:lblAlgn val="ctr"/>
        <c:lblOffset val="100"/>
        <c:noMultiLvlLbl val="0"/>
      </c:catAx>
      <c:valAx>
        <c:axId val="332688960"/>
        <c:scaling>
          <c:orientation val="minMax"/>
        </c:scaling>
        <c:delete val="1"/>
        <c:axPos val="l"/>
        <c:numFmt formatCode="General" sourceLinked="1"/>
        <c:majorTickMark val="none"/>
        <c:minorTickMark val="none"/>
        <c:tickLblPos val="nextTo"/>
        <c:crossAx val="33269603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COUNTER ATTACKS AND BATTLES may 2011-may 2022 </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'Attack Data'!$P$2609:$P$2625</c:f>
              <c:strCache>
                <c:ptCount val="17"/>
                <c:pt idx="0">
                  <c:v>BattBH</c:v>
                </c:pt>
                <c:pt idx="1">
                  <c:v>CTMilBH</c:v>
                </c:pt>
                <c:pt idx="2">
                  <c:v>CTMilBndt</c:v>
                </c:pt>
                <c:pt idx="3">
                  <c:v>CTAfBndt</c:v>
                </c:pt>
                <c:pt idx="4">
                  <c:v>CTPolBndt</c:v>
                </c:pt>
                <c:pt idx="5">
                  <c:v>CTAfBH</c:v>
                </c:pt>
                <c:pt idx="6">
                  <c:v>CTAfIswap</c:v>
                </c:pt>
                <c:pt idx="7">
                  <c:v>BattBndt</c:v>
                </c:pt>
                <c:pt idx="8">
                  <c:v>CTCamBH</c:v>
                </c:pt>
                <c:pt idx="9">
                  <c:v>CTMilIswap</c:v>
                </c:pt>
                <c:pt idx="10">
                  <c:v>CTChdBH</c:v>
                </c:pt>
                <c:pt idx="11">
                  <c:v>CTMNJtfBH</c:v>
                </c:pt>
                <c:pt idx="12">
                  <c:v>CTMilHmn</c:v>
                </c:pt>
                <c:pt idx="13">
                  <c:v>CTJtfBH</c:v>
                </c:pt>
                <c:pt idx="14">
                  <c:v>CTNigrBH</c:v>
                </c:pt>
                <c:pt idx="15">
                  <c:v>CTtvBH</c:v>
                </c:pt>
                <c:pt idx="16">
                  <c:v>CTCjtfBH</c:v>
                </c:pt>
              </c:strCache>
            </c:strRef>
          </c:cat>
          <c:val>
            <c:numRef>
              <c:f>'Attack Data'!$Q$2609:$Q$2625</c:f>
              <c:numCache>
                <c:formatCode>General</c:formatCode>
                <c:ptCount val="17"/>
                <c:pt idx="0">
                  <c:v>226</c:v>
                </c:pt>
                <c:pt idx="1">
                  <c:v>196</c:v>
                </c:pt>
                <c:pt idx="2">
                  <c:v>145</c:v>
                </c:pt>
                <c:pt idx="3">
                  <c:v>43</c:v>
                </c:pt>
                <c:pt idx="4">
                  <c:v>39</c:v>
                </c:pt>
                <c:pt idx="5">
                  <c:v>30</c:v>
                </c:pt>
                <c:pt idx="6">
                  <c:v>30</c:v>
                </c:pt>
                <c:pt idx="7">
                  <c:v>26</c:v>
                </c:pt>
                <c:pt idx="8">
                  <c:v>24</c:v>
                </c:pt>
                <c:pt idx="9">
                  <c:v>24</c:v>
                </c:pt>
                <c:pt idx="10">
                  <c:v>19</c:v>
                </c:pt>
                <c:pt idx="11">
                  <c:v>12</c:v>
                </c:pt>
                <c:pt idx="12">
                  <c:v>11</c:v>
                </c:pt>
                <c:pt idx="13">
                  <c:v>10</c:v>
                </c:pt>
                <c:pt idx="14">
                  <c:v>9</c:v>
                </c:pt>
                <c:pt idx="15">
                  <c:v>9</c:v>
                </c:pt>
                <c:pt idx="16">
                  <c:v>7</c:v>
                </c:pt>
              </c:numCache>
            </c:numRef>
          </c:val>
          <c:extLst>
            <c:ext xmlns:c16="http://schemas.microsoft.com/office/drawing/2014/chart" uri="{C3380CC4-5D6E-409C-BE32-E72D297353CC}">
              <c16:uniqueId val="{00000000-EA82-449C-BD7D-C4CDFF3A2F15}"/>
            </c:ext>
          </c:extLst>
        </c:ser>
        <c:dLbls>
          <c:dLblPos val="outEnd"/>
          <c:showLegendKey val="0"/>
          <c:showVal val="1"/>
          <c:showCatName val="0"/>
          <c:showSerName val="0"/>
          <c:showPercent val="0"/>
          <c:showBubbleSize val="0"/>
        </c:dLbls>
        <c:gapWidth val="444"/>
        <c:overlap val="-90"/>
        <c:axId val="330080368"/>
        <c:axId val="434638704"/>
      </c:barChart>
      <c:catAx>
        <c:axId val="33008036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434638704"/>
        <c:crosses val="autoZero"/>
        <c:auto val="1"/>
        <c:lblAlgn val="ctr"/>
        <c:lblOffset val="100"/>
        <c:noMultiLvlLbl val="0"/>
      </c:catAx>
      <c:valAx>
        <c:axId val="434638704"/>
        <c:scaling>
          <c:orientation val="minMax"/>
        </c:scaling>
        <c:delete val="1"/>
        <c:axPos val="l"/>
        <c:numFmt formatCode="General" sourceLinked="1"/>
        <c:majorTickMark val="none"/>
        <c:minorTickMark val="none"/>
        <c:tickLblPos val="nextTo"/>
        <c:crossAx val="3300803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r>
              <a:rPr lang="en-US"/>
              <a:t>20 Most Attacked Targets</a:t>
            </a:r>
          </a:p>
        </c:rich>
      </c:tx>
      <c:overlay val="0"/>
      <c:spPr>
        <a:noFill/>
        <a:ln>
          <a:noFill/>
        </a:ln>
        <a:effectLst/>
      </c:spPr>
      <c:txPr>
        <a:bodyPr rot="0" spcFirstLastPara="1" vertOverflow="ellipsis" vert="horz" wrap="square" anchor="ctr" anchorCtr="1"/>
        <a:lstStyle/>
        <a:p>
          <a:pPr>
            <a:defRPr sz="1600" b="1" i="0" u="none" strike="noStrike" kern="1200" cap="all" spc="120" normalizeH="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Analysis!$D$1</c:f>
              <c:strCache>
                <c:ptCount val="1"/>
                <c:pt idx="0">
                  <c:v>NUMBER</c:v>
                </c:pt>
              </c:strCache>
            </c:strRef>
          </c:tx>
          <c:spPr>
            <a:solidFill>
              <a:schemeClr val="accent6"/>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Analysis!$C$2:$C$21</c:f>
              <c:strCache>
                <c:ptCount val="20"/>
                <c:pt idx="0">
                  <c:v>UknBH</c:v>
                </c:pt>
                <c:pt idx="1">
                  <c:v>CTBH</c:v>
                </c:pt>
                <c:pt idx="2">
                  <c:v>ComBH</c:v>
                </c:pt>
                <c:pt idx="3">
                  <c:v>BattBH</c:v>
                </c:pt>
                <c:pt idx="4">
                  <c:v>MilBH</c:v>
                </c:pt>
                <c:pt idx="5">
                  <c:v>PolBH</c:v>
                </c:pt>
                <c:pt idx="6">
                  <c:v>CivBH</c:v>
                </c:pt>
                <c:pt idx="7">
                  <c:v>BHBmb</c:v>
                </c:pt>
                <c:pt idx="8">
                  <c:v>CamBH</c:v>
                </c:pt>
                <c:pt idx="9">
                  <c:v>ChBH</c:v>
                </c:pt>
                <c:pt idx="10">
                  <c:v>NigrBH</c:v>
                </c:pt>
                <c:pt idx="11">
                  <c:v>TransBH</c:v>
                </c:pt>
                <c:pt idx="12">
                  <c:v>MktBH</c:v>
                </c:pt>
                <c:pt idx="13">
                  <c:v>PltBH</c:v>
                </c:pt>
                <c:pt idx="14">
                  <c:v>StdBH</c:v>
                </c:pt>
                <c:pt idx="15">
                  <c:v>Farm BH</c:v>
                </c:pt>
                <c:pt idx="16">
                  <c:v>SchBH</c:v>
                </c:pt>
                <c:pt idx="17">
                  <c:v>MosqBH</c:v>
                </c:pt>
                <c:pt idx="18">
                  <c:v>MuslBH</c:v>
                </c:pt>
                <c:pt idx="19">
                  <c:v>CJtfBH</c:v>
                </c:pt>
              </c:strCache>
            </c:strRef>
          </c:cat>
          <c:val>
            <c:numRef>
              <c:f>Analysis!$D$2:$D$21</c:f>
              <c:numCache>
                <c:formatCode>General</c:formatCode>
                <c:ptCount val="20"/>
                <c:pt idx="0">
                  <c:v>366</c:v>
                </c:pt>
                <c:pt idx="1">
                  <c:v>313</c:v>
                </c:pt>
                <c:pt idx="2">
                  <c:v>291</c:v>
                </c:pt>
                <c:pt idx="3">
                  <c:v>226</c:v>
                </c:pt>
                <c:pt idx="4">
                  <c:v>203</c:v>
                </c:pt>
                <c:pt idx="5">
                  <c:v>116</c:v>
                </c:pt>
                <c:pt idx="6">
                  <c:v>87</c:v>
                </c:pt>
                <c:pt idx="7">
                  <c:v>86</c:v>
                </c:pt>
                <c:pt idx="8">
                  <c:v>71</c:v>
                </c:pt>
                <c:pt idx="9">
                  <c:v>53</c:v>
                </c:pt>
                <c:pt idx="10">
                  <c:v>49</c:v>
                </c:pt>
                <c:pt idx="11">
                  <c:v>47</c:v>
                </c:pt>
                <c:pt idx="12">
                  <c:v>36</c:v>
                </c:pt>
                <c:pt idx="13">
                  <c:v>33</c:v>
                </c:pt>
                <c:pt idx="14">
                  <c:v>31</c:v>
                </c:pt>
                <c:pt idx="15">
                  <c:v>25</c:v>
                </c:pt>
                <c:pt idx="16">
                  <c:v>25</c:v>
                </c:pt>
                <c:pt idx="17">
                  <c:v>21</c:v>
                </c:pt>
                <c:pt idx="18">
                  <c:v>20</c:v>
                </c:pt>
                <c:pt idx="19">
                  <c:v>16</c:v>
                </c:pt>
              </c:numCache>
            </c:numRef>
          </c:val>
          <c:extLst>
            <c:ext xmlns:c16="http://schemas.microsoft.com/office/drawing/2014/chart" uri="{C3380CC4-5D6E-409C-BE32-E72D297353CC}">
              <c16:uniqueId val="{00000000-C14C-4931-A683-70261B71D70C}"/>
            </c:ext>
          </c:extLst>
        </c:ser>
        <c:dLbls>
          <c:dLblPos val="outEnd"/>
          <c:showLegendKey val="0"/>
          <c:showVal val="1"/>
          <c:showCatName val="0"/>
          <c:showSerName val="0"/>
          <c:showPercent val="0"/>
          <c:showBubbleSize val="0"/>
        </c:dLbls>
        <c:gapWidth val="444"/>
        <c:overlap val="-90"/>
        <c:axId val="1185256768"/>
        <c:axId val="1185255328"/>
      </c:barChart>
      <c:catAx>
        <c:axId val="1185256768"/>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GB"/>
                  <a:t>Targets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1185255328"/>
        <c:crosses val="autoZero"/>
        <c:auto val="1"/>
        <c:lblAlgn val="ctr"/>
        <c:lblOffset val="100"/>
        <c:noMultiLvlLbl val="0"/>
      </c:catAx>
      <c:valAx>
        <c:axId val="1185255328"/>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r>
                  <a:rPr lang="en-GB"/>
                  <a:t>Number of Attacks</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crossAx val="118525676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en-GB"/>
              <a:t>Attacks Targets Chart</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32756167979002626"/>
          <c:y val="0.21919334455952866"/>
          <c:w val="0.51154352580927387"/>
          <c:h val="0.73339573592727436"/>
        </c:manualLayout>
      </c:layout>
      <c:doughnut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4354-4DF2-BA8C-186CE23414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4354-4DF2-BA8C-186CE234146A}"/>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4354-4DF2-BA8C-186CE234146A}"/>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4354-4DF2-BA8C-186CE234146A}"/>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4354-4DF2-BA8C-186CE234146A}"/>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4354-4DF2-BA8C-186CE234146A}"/>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4354-4DF2-BA8C-186CE234146A}"/>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F-4354-4DF2-BA8C-186CE234146A}"/>
              </c:ext>
            </c:extLst>
          </c:dPt>
          <c:dPt>
            <c:idx val="8"/>
            <c:bubble3D val="0"/>
            <c:spPr>
              <a:solidFill>
                <a:schemeClr val="accent3">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1-4354-4DF2-BA8C-186CE234146A}"/>
              </c:ext>
            </c:extLst>
          </c:dPt>
          <c:dPt>
            <c:idx val="9"/>
            <c:bubble3D val="0"/>
            <c:spPr>
              <a:solidFill>
                <a:schemeClr val="accent4">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3-4354-4DF2-BA8C-186CE234146A}"/>
              </c:ext>
            </c:extLst>
          </c:dPt>
          <c:dPt>
            <c:idx val="10"/>
            <c:bubble3D val="0"/>
            <c:spPr>
              <a:solidFill>
                <a:schemeClr val="accent5">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5-4354-4DF2-BA8C-186CE23414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Analysis!$M$43:$M$53</c:f>
              <c:strCache>
                <c:ptCount val="9"/>
                <c:pt idx="0">
                  <c:v>A</c:v>
                </c:pt>
                <c:pt idx="2">
                  <c:v>B</c:v>
                </c:pt>
                <c:pt idx="3">
                  <c:v>C</c:v>
                </c:pt>
                <c:pt idx="5">
                  <c:v>D</c:v>
                </c:pt>
                <c:pt idx="7">
                  <c:v>E</c:v>
                </c:pt>
                <c:pt idx="8">
                  <c:v>F</c:v>
                </c:pt>
              </c:strCache>
            </c:strRef>
          </c:cat>
          <c:val>
            <c:numRef>
              <c:f>Analysis!$Q$43:$Q$53</c:f>
              <c:numCache>
                <c:formatCode>0%</c:formatCode>
                <c:ptCount val="11"/>
                <c:pt idx="0">
                  <c:v>2.4193548387096774E-2</c:v>
                </c:pt>
                <c:pt idx="1">
                  <c:v>2.3041474654377881E-2</c:v>
                </c:pt>
                <c:pt idx="2">
                  <c:v>6.1059907834101382E-2</c:v>
                </c:pt>
                <c:pt idx="3">
                  <c:v>2.880184331797235E-2</c:v>
                </c:pt>
                <c:pt idx="4">
                  <c:v>3.5714285714285712E-2</c:v>
                </c:pt>
                <c:pt idx="5">
                  <c:v>0.23387096774193547</c:v>
                </c:pt>
                <c:pt idx="6">
                  <c:v>0.13364055299539171</c:v>
                </c:pt>
                <c:pt idx="7">
                  <c:v>0.33525345622119818</c:v>
                </c:pt>
                <c:pt idx="8">
                  <c:v>2.880184331797235E-2</c:v>
                </c:pt>
                <c:pt idx="9">
                  <c:v>5.414746543778802E-2</c:v>
                </c:pt>
                <c:pt idx="10">
                  <c:v>4.1474654377880185E-2</c:v>
                </c:pt>
              </c:numCache>
            </c:numRef>
          </c:val>
          <c:extLst>
            <c:ext xmlns:c16="http://schemas.microsoft.com/office/drawing/2014/chart" uri="{C3380CC4-5D6E-409C-BE32-E72D297353CC}">
              <c16:uniqueId val="{00000000-A01D-404B-886D-543459ED8785}"/>
            </c:ext>
          </c:extLst>
        </c:ser>
        <c:ser>
          <c:idx val="1"/>
          <c:order val="1"/>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7-4354-4DF2-BA8C-186CE234146A}"/>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9-4354-4DF2-BA8C-186CE234146A}"/>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B-4354-4DF2-BA8C-186CE234146A}"/>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D-4354-4DF2-BA8C-186CE234146A}"/>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1F-4354-4DF2-BA8C-186CE234146A}"/>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1-4354-4DF2-BA8C-186CE234146A}"/>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3-4354-4DF2-BA8C-186CE234146A}"/>
              </c:ext>
            </c:extLst>
          </c:dPt>
          <c:dPt>
            <c:idx val="7"/>
            <c:bubble3D val="0"/>
            <c:spPr>
              <a:solidFill>
                <a:schemeClr val="accent2">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5-4354-4DF2-BA8C-186CE234146A}"/>
              </c:ext>
            </c:extLst>
          </c:dPt>
          <c:dPt>
            <c:idx val="8"/>
            <c:bubble3D val="0"/>
            <c:spPr>
              <a:solidFill>
                <a:schemeClr val="accent3">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7-4354-4DF2-BA8C-186CE234146A}"/>
              </c:ext>
            </c:extLst>
          </c:dPt>
          <c:dPt>
            <c:idx val="9"/>
            <c:bubble3D val="0"/>
            <c:spPr>
              <a:solidFill>
                <a:schemeClr val="accent4">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9-4354-4DF2-BA8C-186CE234146A}"/>
              </c:ext>
            </c:extLst>
          </c:dPt>
          <c:dPt>
            <c:idx val="10"/>
            <c:bubble3D val="0"/>
            <c:spPr>
              <a:solidFill>
                <a:schemeClr val="accent5">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2B-4354-4DF2-BA8C-186CE234146A}"/>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Analysis!$M$43:$M$53</c:f>
              <c:strCache>
                <c:ptCount val="9"/>
                <c:pt idx="0">
                  <c:v>A</c:v>
                </c:pt>
                <c:pt idx="2">
                  <c:v>B</c:v>
                </c:pt>
                <c:pt idx="3">
                  <c:v>C</c:v>
                </c:pt>
                <c:pt idx="5">
                  <c:v>D</c:v>
                </c:pt>
                <c:pt idx="7">
                  <c:v>E</c:v>
                </c:pt>
                <c:pt idx="8">
                  <c:v>F</c:v>
                </c:pt>
              </c:strCache>
            </c:strRef>
          </c:cat>
          <c:val>
            <c:numRef>
              <c:f>Analysis!$R$43:$R$53</c:f>
              <c:numCache>
                <c:formatCode>0%</c:formatCode>
                <c:ptCount val="11"/>
                <c:pt idx="0">
                  <c:v>4.7235023041474651E-2</c:v>
                </c:pt>
                <c:pt idx="2">
                  <c:v>6.1059907834101382E-2</c:v>
                </c:pt>
                <c:pt idx="3">
                  <c:v>6.4516129032258063E-2</c:v>
                </c:pt>
                <c:pt idx="5">
                  <c:v>0.36751152073732718</c:v>
                </c:pt>
                <c:pt idx="7">
                  <c:v>0.33525345622119818</c:v>
                </c:pt>
                <c:pt idx="8">
                  <c:v>0.12442396313364056</c:v>
                </c:pt>
              </c:numCache>
            </c:numRef>
          </c:val>
          <c:extLst>
            <c:ext xmlns:c16="http://schemas.microsoft.com/office/drawing/2014/chart" uri="{C3380CC4-5D6E-409C-BE32-E72D297353CC}">
              <c16:uniqueId val="{00000001-A01D-404B-886D-543459ED8785}"/>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 id="19">
  <a:schemeClr val="accent6"/>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17</xdr:col>
      <xdr:colOff>23812</xdr:colOff>
      <xdr:row>2576</xdr:row>
      <xdr:rowOff>180975</xdr:rowOff>
    </xdr:from>
    <xdr:to>
      <xdr:col>24</xdr:col>
      <xdr:colOff>328612</xdr:colOff>
      <xdr:row>2591</xdr:row>
      <xdr:rowOff>66675</xdr:rowOff>
    </xdr:to>
    <xdr:graphicFrame macro="">
      <xdr:nvGraphicFramePr>
        <xdr:cNvPr id="3" name="Chart 2">
          <a:extLst>
            <a:ext uri="{FF2B5EF4-FFF2-40B4-BE49-F238E27FC236}">
              <a16:creationId xmlns:a16="http://schemas.microsoft.com/office/drawing/2014/main" id="{84828129-2993-4818-9903-A5E7C42AAEF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14287</xdr:colOff>
      <xdr:row>2593</xdr:row>
      <xdr:rowOff>142875</xdr:rowOff>
    </xdr:from>
    <xdr:to>
      <xdr:col>24</xdr:col>
      <xdr:colOff>319087</xdr:colOff>
      <xdr:row>2608</xdr:row>
      <xdr:rowOff>28575</xdr:rowOff>
    </xdr:to>
    <xdr:graphicFrame macro="">
      <xdr:nvGraphicFramePr>
        <xdr:cNvPr id="4" name="Chart 3">
          <a:extLst>
            <a:ext uri="{FF2B5EF4-FFF2-40B4-BE49-F238E27FC236}">
              <a16:creationId xmlns:a16="http://schemas.microsoft.com/office/drawing/2014/main" id="{9D24DB42-830C-4ACA-BFBA-55C74B4ECD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175260</xdr:colOff>
      <xdr:row>1</xdr:row>
      <xdr:rowOff>148590</xdr:rowOff>
    </xdr:from>
    <xdr:to>
      <xdr:col>12</xdr:col>
      <xdr:colOff>480060</xdr:colOff>
      <xdr:row>16</xdr:row>
      <xdr:rowOff>148590</xdr:rowOff>
    </xdr:to>
    <xdr:graphicFrame macro="">
      <xdr:nvGraphicFramePr>
        <xdr:cNvPr id="3" name="Chart 2">
          <a:extLst>
            <a:ext uri="{FF2B5EF4-FFF2-40B4-BE49-F238E27FC236}">
              <a16:creationId xmlns:a16="http://schemas.microsoft.com/office/drawing/2014/main" id="{80924F3D-974A-E8C8-FE59-1096A11E0B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434340</xdr:colOff>
      <xdr:row>42</xdr:row>
      <xdr:rowOff>133350</xdr:rowOff>
    </xdr:from>
    <xdr:to>
      <xdr:col>11</xdr:col>
      <xdr:colOff>129540</xdr:colOff>
      <xdr:row>60</xdr:row>
      <xdr:rowOff>30480</xdr:rowOff>
    </xdr:to>
    <xdr:graphicFrame macro="">
      <xdr:nvGraphicFramePr>
        <xdr:cNvPr id="2" name="Chart 1">
          <a:extLst>
            <a:ext uri="{FF2B5EF4-FFF2-40B4-BE49-F238E27FC236}">
              <a16:creationId xmlns:a16="http://schemas.microsoft.com/office/drawing/2014/main" id="{E5E1DF92-C116-47D9-2BE6-FAC7071D13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905"/>
  <sheetViews>
    <sheetView tabSelected="1" topLeftCell="A32" workbookViewId="0">
      <selection activeCell="Q7" sqref="Q7"/>
    </sheetView>
  </sheetViews>
  <sheetFormatPr defaultRowHeight="14.4" x14ac:dyDescent="0.3"/>
  <cols>
    <col min="2" max="2" width="83" customWidth="1"/>
    <col min="3" max="3" width="12.109375" customWidth="1"/>
    <col min="4" max="4" width="15.33203125" hidden="1" customWidth="1"/>
    <col min="5" max="12" width="8.5546875" hidden="1" customWidth="1"/>
    <col min="13" max="13" width="11.5546875" customWidth="1"/>
    <col min="15" max="15" width="12.5546875" customWidth="1"/>
    <col min="28" max="28" width="18.88671875" customWidth="1"/>
    <col min="29" max="29" width="3.6640625" customWidth="1"/>
    <col min="30" max="30" width="10.44140625" customWidth="1"/>
    <col min="31" max="31" width="10.109375" customWidth="1"/>
    <col min="46" max="46" width="10" customWidth="1"/>
  </cols>
  <sheetData>
    <row r="1" spans="1:57" s="5" customFormat="1" x14ac:dyDescent="0.3">
      <c r="B1" s="5" t="s">
        <v>0</v>
      </c>
      <c r="C1" s="5" t="s">
        <v>1</v>
      </c>
      <c r="D1" s="5" t="s">
        <v>2</v>
      </c>
      <c r="E1" s="5" t="s">
        <v>3</v>
      </c>
      <c r="F1" s="5" t="s">
        <v>4</v>
      </c>
      <c r="G1" s="5" t="s">
        <v>5</v>
      </c>
      <c r="H1" s="5" t="s">
        <v>6</v>
      </c>
      <c r="I1" s="5" t="s">
        <v>7</v>
      </c>
      <c r="J1" s="5" t="s">
        <v>8</v>
      </c>
      <c r="K1" s="5" t="s">
        <v>9</v>
      </c>
      <c r="L1" s="5" t="s">
        <v>10</v>
      </c>
      <c r="M1" s="5" t="s">
        <v>9588</v>
      </c>
      <c r="N1" s="5" t="s">
        <v>9589</v>
      </c>
      <c r="O1" s="5" t="s">
        <v>11</v>
      </c>
      <c r="P1" s="5" t="s">
        <v>12</v>
      </c>
      <c r="Q1" s="5" t="s">
        <v>13</v>
      </c>
      <c r="R1" s="5" t="s">
        <v>14</v>
      </c>
      <c r="S1" s="5" t="s">
        <v>15</v>
      </c>
      <c r="T1" s="5" t="s">
        <v>16</v>
      </c>
      <c r="U1" s="5" t="s">
        <v>17</v>
      </c>
      <c r="V1" s="5" t="s">
        <v>18</v>
      </c>
      <c r="W1" s="5" t="s">
        <v>19</v>
      </c>
      <c r="X1" s="5" t="s">
        <v>20</v>
      </c>
      <c r="Y1" s="5" t="s">
        <v>21</v>
      </c>
      <c r="Z1" s="5" t="s">
        <v>22</v>
      </c>
      <c r="AA1" s="5" t="s">
        <v>23</v>
      </c>
      <c r="AB1" s="5" t="s">
        <v>24</v>
      </c>
      <c r="AC1" s="5" t="s">
        <v>25</v>
      </c>
      <c r="AD1" s="5" t="s">
        <v>26</v>
      </c>
      <c r="AE1" s="5" t="s">
        <v>27</v>
      </c>
      <c r="AF1" s="5" t="s">
        <v>28</v>
      </c>
      <c r="AG1" s="5" t="s">
        <v>29</v>
      </c>
      <c r="AH1" s="5" t="s">
        <v>30</v>
      </c>
      <c r="AI1" s="5" t="s">
        <v>31</v>
      </c>
      <c r="AJ1" s="5" t="s">
        <v>32</v>
      </c>
      <c r="AK1" s="5" t="s">
        <v>33</v>
      </c>
      <c r="AL1" s="5" t="s">
        <v>34</v>
      </c>
      <c r="AM1" s="5" t="s">
        <v>35</v>
      </c>
      <c r="AN1" s="5" t="s">
        <v>36</v>
      </c>
      <c r="AO1" s="5" t="s">
        <v>37</v>
      </c>
      <c r="AP1" s="5" t="s">
        <v>38</v>
      </c>
      <c r="AQ1" s="5" t="s">
        <v>39</v>
      </c>
      <c r="AR1" s="5" t="s">
        <v>40</v>
      </c>
      <c r="AS1" s="5" t="s">
        <v>41</v>
      </c>
      <c r="AT1" s="5" t="s">
        <v>42</v>
      </c>
      <c r="AU1" s="5" t="s">
        <v>43</v>
      </c>
      <c r="AV1" s="5" t="s">
        <v>44</v>
      </c>
      <c r="AW1" s="5" t="s">
        <v>45</v>
      </c>
      <c r="AX1" s="5" t="s">
        <v>46</v>
      </c>
      <c r="AY1" s="5" t="s">
        <v>47</v>
      </c>
      <c r="AZ1" s="5" t="s">
        <v>48</v>
      </c>
      <c r="BA1" s="5" t="s">
        <v>49</v>
      </c>
      <c r="BB1" s="5" t="s">
        <v>50</v>
      </c>
      <c r="BC1" s="5" t="s">
        <v>51</v>
      </c>
      <c r="BD1" s="5" t="s">
        <v>52</v>
      </c>
      <c r="BE1" s="5" t="s">
        <v>53</v>
      </c>
    </row>
    <row r="2" spans="1:57" x14ac:dyDescent="0.3">
      <c r="A2">
        <v>2413</v>
      </c>
      <c r="B2" t="s">
        <v>9028</v>
      </c>
      <c r="C2" s="1">
        <v>44531</v>
      </c>
      <c r="D2">
        <v>12</v>
      </c>
      <c r="E2" t="s">
        <v>390</v>
      </c>
      <c r="F2" t="s">
        <v>169</v>
      </c>
      <c r="H2">
        <v>2021</v>
      </c>
      <c r="J2" t="s">
        <v>117</v>
      </c>
      <c r="K2" t="s">
        <v>81</v>
      </c>
      <c r="L2">
        <v>0</v>
      </c>
      <c r="M2" t="s">
        <v>58</v>
      </c>
      <c r="N2" t="s">
        <v>9609</v>
      </c>
      <c r="AB2">
        <v>21</v>
      </c>
      <c r="AT2" t="s">
        <v>75</v>
      </c>
      <c r="AU2" t="s">
        <v>9029</v>
      </c>
      <c r="AV2" t="s">
        <v>9030</v>
      </c>
      <c r="AW2" t="s">
        <v>9031</v>
      </c>
      <c r="AX2" t="s">
        <v>9032</v>
      </c>
      <c r="AY2">
        <v>11.15</v>
      </c>
      <c r="AZ2">
        <v>12.75</v>
      </c>
      <c r="BA2" t="s">
        <v>120</v>
      </c>
      <c r="BB2" t="s">
        <v>64</v>
      </c>
    </row>
    <row r="3" spans="1:57" x14ac:dyDescent="0.3">
      <c r="A3">
        <v>2417</v>
      </c>
      <c r="B3" t="s">
        <v>9046</v>
      </c>
      <c r="C3" s="1">
        <v>44534</v>
      </c>
      <c r="D3">
        <v>12</v>
      </c>
      <c r="E3" t="s">
        <v>390</v>
      </c>
      <c r="F3" t="s">
        <v>206</v>
      </c>
      <c r="H3">
        <v>2021</v>
      </c>
      <c r="I3" t="s">
        <v>9047</v>
      </c>
      <c r="J3" t="s">
        <v>348</v>
      </c>
      <c r="K3" t="s">
        <v>81</v>
      </c>
      <c r="L3">
        <v>0</v>
      </c>
      <c r="M3" t="s">
        <v>58</v>
      </c>
      <c r="N3" t="s">
        <v>9609</v>
      </c>
      <c r="AB3">
        <v>10</v>
      </c>
      <c r="AT3" t="s">
        <v>75</v>
      </c>
      <c r="AU3" t="s">
        <v>9048</v>
      </c>
      <c r="AV3" t="s">
        <v>9049</v>
      </c>
      <c r="AW3" t="s">
        <v>9050</v>
      </c>
      <c r="AY3">
        <v>11.908659999999999</v>
      </c>
      <c r="AZ3">
        <v>13.160327909999999</v>
      </c>
      <c r="BA3" t="s">
        <v>351</v>
      </c>
      <c r="BB3" t="s">
        <v>64</v>
      </c>
    </row>
    <row r="4" spans="1:57" x14ac:dyDescent="0.3">
      <c r="A4">
        <v>2407</v>
      </c>
      <c r="B4" t="s">
        <v>9003</v>
      </c>
      <c r="C4" s="1">
        <v>44518</v>
      </c>
      <c r="D4">
        <v>11</v>
      </c>
      <c r="E4" t="s">
        <v>327</v>
      </c>
      <c r="F4" t="s">
        <v>88</v>
      </c>
      <c r="H4">
        <v>2021</v>
      </c>
      <c r="I4" t="s">
        <v>9004</v>
      </c>
      <c r="J4" t="s">
        <v>9005</v>
      </c>
      <c r="K4" t="s">
        <v>190</v>
      </c>
      <c r="L4">
        <v>0</v>
      </c>
      <c r="M4" t="s">
        <v>58</v>
      </c>
      <c r="N4" t="s">
        <v>9761</v>
      </c>
      <c r="AB4">
        <v>22</v>
      </c>
      <c r="AT4" t="s">
        <v>75</v>
      </c>
      <c r="AV4" t="s">
        <v>9006</v>
      </c>
      <c r="AW4" t="s">
        <v>9007</v>
      </c>
      <c r="AX4" t="s">
        <v>9008</v>
      </c>
      <c r="AY4">
        <v>9.9773083000000007</v>
      </c>
      <c r="AZ4">
        <v>6.8235311510000001</v>
      </c>
      <c r="BA4" t="s">
        <v>9009</v>
      </c>
      <c r="BB4" t="s">
        <v>64</v>
      </c>
    </row>
    <row r="5" spans="1:57" x14ac:dyDescent="0.3">
      <c r="A5">
        <v>663</v>
      </c>
      <c r="B5" t="s">
        <v>2468</v>
      </c>
      <c r="C5" s="1">
        <v>41743</v>
      </c>
      <c r="D5">
        <v>4</v>
      </c>
      <c r="E5" t="s">
        <v>949</v>
      </c>
      <c r="F5" t="s">
        <v>73</v>
      </c>
      <c r="H5">
        <v>2014</v>
      </c>
      <c r="I5" t="s">
        <v>2469</v>
      </c>
      <c r="K5" t="s">
        <v>66</v>
      </c>
      <c r="L5">
        <v>89</v>
      </c>
      <c r="M5" t="s">
        <v>58</v>
      </c>
      <c r="N5" t="s">
        <v>9762</v>
      </c>
      <c r="V5">
        <v>3</v>
      </c>
      <c r="AE5">
        <v>86</v>
      </c>
      <c r="AH5" t="s">
        <v>30</v>
      </c>
      <c r="AT5" t="s">
        <v>75</v>
      </c>
      <c r="AU5" t="s">
        <v>2470</v>
      </c>
      <c r="AV5" t="s">
        <v>2471</v>
      </c>
      <c r="AW5" t="s">
        <v>2472</v>
      </c>
      <c r="AX5" t="s">
        <v>2473</v>
      </c>
      <c r="AY5">
        <v>9.0666670000000007</v>
      </c>
      <c r="AZ5">
        <v>7.483333</v>
      </c>
      <c r="BA5" t="s">
        <v>288</v>
      </c>
      <c r="BB5" t="s">
        <v>64</v>
      </c>
    </row>
    <row r="6" spans="1:57" x14ac:dyDescent="0.3">
      <c r="A6">
        <v>1716</v>
      </c>
      <c r="B6" t="s">
        <v>6426</v>
      </c>
      <c r="C6" s="1">
        <v>43160</v>
      </c>
      <c r="D6">
        <v>3</v>
      </c>
      <c r="E6" t="s">
        <v>828</v>
      </c>
      <c r="F6" t="s">
        <v>88</v>
      </c>
      <c r="H6">
        <v>2018</v>
      </c>
      <c r="I6" t="s">
        <v>1598</v>
      </c>
      <c r="J6" t="s">
        <v>2457</v>
      </c>
      <c r="K6" t="s">
        <v>81</v>
      </c>
      <c r="L6">
        <v>15</v>
      </c>
      <c r="M6" t="s">
        <v>58</v>
      </c>
      <c r="N6" t="s">
        <v>9760</v>
      </c>
      <c r="W6">
        <v>10</v>
      </c>
      <c r="AB6">
        <v>1</v>
      </c>
      <c r="AE6">
        <v>4</v>
      </c>
      <c r="AI6" t="s">
        <v>31</v>
      </c>
      <c r="AT6" t="s">
        <v>75</v>
      </c>
      <c r="AV6" t="s">
        <v>6427</v>
      </c>
      <c r="AW6" t="s">
        <v>6428</v>
      </c>
      <c r="AX6" t="s">
        <v>6429</v>
      </c>
      <c r="AY6">
        <v>11.917299999999999</v>
      </c>
      <c r="AZ6">
        <v>14.635319709999999</v>
      </c>
      <c r="BA6" t="s">
        <v>2460</v>
      </c>
      <c r="BB6" t="s">
        <v>64</v>
      </c>
    </row>
    <row r="7" spans="1:57" x14ac:dyDescent="0.3">
      <c r="A7">
        <v>1820</v>
      </c>
      <c r="B7" t="s">
        <v>6826</v>
      </c>
      <c r="C7" s="1">
        <v>43387</v>
      </c>
      <c r="D7">
        <v>10</v>
      </c>
      <c r="E7" t="s">
        <v>290</v>
      </c>
      <c r="F7" t="s">
        <v>56</v>
      </c>
      <c r="H7">
        <v>2018</v>
      </c>
      <c r="L7">
        <v>1</v>
      </c>
      <c r="M7" t="s">
        <v>58</v>
      </c>
      <c r="N7" t="s">
        <v>9760</v>
      </c>
      <c r="AE7">
        <v>1</v>
      </c>
      <c r="AI7" t="s">
        <v>31</v>
      </c>
      <c r="AT7" t="s">
        <v>75</v>
      </c>
      <c r="AU7" t="s">
        <v>6827</v>
      </c>
      <c r="AV7" t="s">
        <v>6828</v>
      </c>
      <c r="AW7" t="s">
        <v>6829</v>
      </c>
      <c r="AX7" t="s">
        <v>6830</v>
      </c>
      <c r="AY7">
        <v>9.5854491999999993</v>
      </c>
      <c r="AZ7">
        <v>8.0934991840000006</v>
      </c>
      <c r="BA7" t="s">
        <v>3004</v>
      </c>
      <c r="BB7" t="s">
        <v>64</v>
      </c>
    </row>
    <row r="8" spans="1:57" x14ac:dyDescent="0.3">
      <c r="A8">
        <v>1996</v>
      </c>
      <c r="B8" t="s">
        <v>7518</v>
      </c>
      <c r="C8" s="1">
        <v>43664</v>
      </c>
      <c r="D8">
        <v>7</v>
      </c>
      <c r="E8" t="s">
        <v>154</v>
      </c>
      <c r="F8" t="s">
        <v>88</v>
      </c>
      <c r="H8">
        <v>2019</v>
      </c>
      <c r="I8" t="s">
        <v>1608</v>
      </c>
      <c r="J8" t="s">
        <v>1609</v>
      </c>
      <c r="K8" t="s">
        <v>81</v>
      </c>
      <c r="L8">
        <v>1</v>
      </c>
      <c r="M8" t="s">
        <v>58</v>
      </c>
      <c r="N8" t="s">
        <v>9760</v>
      </c>
      <c r="AB8">
        <v>6</v>
      </c>
      <c r="AE8">
        <v>1</v>
      </c>
      <c r="AT8" t="s">
        <v>75</v>
      </c>
      <c r="AV8" t="s">
        <v>7519</v>
      </c>
      <c r="AW8" t="s">
        <v>7520</v>
      </c>
      <c r="AX8" t="s">
        <v>7521</v>
      </c>
      <c r="AY8">
        <v>13.111560000000001</v>
      </c>
      <c r="AZ8">
        <v>12.50559998</v>
      </c>
      <c r="BA8" t="s">
        <v>1612</v>
      </c>
      <c r="BB8" t="s">
        <v>64</v>
      </c>
    </row>
    <row r="9" spans="1:57" x14ac:dyDescent="0.3">
      <c r="A9">
        <v>2076</v>
      </c>
      <c r="B9" t="s">
        <v>7795</v>
      </c>
      <c r="C9" s="1">
        <v>43812</v>
      </c>
      <c r="D9">
        <v>12</v>
      </c>
      <c r="E9" t="s">
        <v>390</v>
      </c>
      <c r="F9" t="s">
        <v>203</v>
      </c>
      <c r="H9">
        <v>2019</v>
      </c>
      <c r="K9" t="s">
        <v>81</v>
      </c>
      <c r="L9">
        <v>4</v>
      </c>
      <c r="M9" t="s">
        <v>58</v>
      </c>
      <c r="N9" t="s">
        <v>9760</v>
      </c>
      <c r="AE9">
        <v>4</v>
      </c>
      <c r="AT9" t="s">
        <v>75</v>
      </c>
      <c r="AV9" t="s">
        <v>7796</v>
      </c>
      <c r="AW9" t="s">
        <v>7797</v>
      </c>
      <c r="AX9" t="s">
        <v>7798</v>
      </c>
      <c r="AY9">
        <v>11.890472000000001</v>
      </c>
      <c r="AZ9">
        <v>13.147645949999999</v>
      </c>
      <c r="BA9" t="s">
        <v>1910</v>
      </c>
      <c r="BB9" t="s">
        <v>64</v>
      </c>
    </row>
    <row r="10" spans="1:57" x14ac:dyDescent="0.3">
      <c r="A10">
        <v>2102</v>
      </c>
      <c r="B10" t="s">
        <v>7900</v>
      </c>
      <c r="C10" s="1">
        <v>43848</v>
      </c>
      <c r="D10">
        <v>1</v>
      </c>
      <c r="E10" t="s">
        <v>500</v>
      </c>
      <c r="F10" t="s">
        <v>206</v>
      </c>
      <c r="H10">
        <v>2020</v>
      </c>
      <c r="J10" t="s">
        <v>233</v>
      </c>
      <c r="K10" t="s">
        <v>81</v>
      </c>
      <c r="L10">
        <v>18</v>
      </c>
      <c r="M10" t="s">
        <v>58</v>
      </c>
      <c r="N10" t="s">
        <v>9760</v>
      </c>
      <c r="V10">
        <v>15</v>
      </c>
      <c r="W10">
        <v>1</v>
      </c>
      <c r="Y10">
        <v>2</v>
      </c>
      <c r="AI10" t="s">
        <v>31</v>
      </c>
      <c r="AT10" t="s">
        <v>75</v>
      </c>
      <c r="AV10" t="s">
        <v>7901</v>
      </c>
      <c r="AW10" t="s">
        <v>7902</v>
      </c>
      <c r="AX10" t="s">
        <v>7903</v>
      </c>
      <c r="AY10">
        <v>12.369809999999999</v>
      </c>
      <c r="AZ10">
        <v>14.21105957</v>
      </c>
      <c r="BA10" t="s">
        <v>235</v>
      </c>
      <c r="BB10" t="s">
        <v>64</v>
      </c>
    </row>
    <row r="11" spans="1:57" x14ac:dyDescent="0.3">
      <c r="A11">
        <v>2325</v>
      </c>
      <c r="B11" t="s">
        <v>8689</v>
      </c>
      <c r="C11" s="1">
        <v>44256</v>
      </c>
      <c r="D11">
        <v>3</v>
      </c>
      <c r="E11" t="s">
        <v>828</v>
      </c>
      <c r="F11" t="s">
        <v>73</v>
      </c>
      <c r="H11">
        <v>2021</v>
      </c>
      <c r="J11" t="s">
        <v>999</v>
      </c>
      <c r="K11" t="s">
        <v>81</v>
      </c>
      <c r="L11">
        <v>0</v>
      </c>
      <c r="M11" t="s">
        <v>58</v>
      </c>
      <c r="N11" t="s">
        <v>9760</v>
      </c>
      <c r="AB11">
        <v>7</v>
      </c>
      <c r="AT11" t="s">
        <v>75</v>
      </c>
      <c r="AV11" t="s">
        <v>8690</v>
      </c>
      <c r="AW11" t="s">
        <v>8691</v>
      </c>
      <c r="AX11" t="s">
        <v>8692</v>
      </c>
      <c r="AY11">
        <v>12.02389</v>
      </c>
      <c r="AZ11">
        <v>13.91582966</v>
      </c>
      <c r="BA11" t="s">
        <v>1003</v>
      </c>
      <c r="BB11" t="s">
        <v>64</v>
      </c>
    </row>
    <row r="12" spans="1:57" x14ac:dyDescent="0.3">
      <c r="A12">
        <v>2265</v>
      </c>
      <c r="B12" t="s">
        <v>8461</v>
      </c>
      <c r="C12" s="1">
        <v>44165</v>
      </c>
      <c r="D12">
        <v>11</v>
      </c>
      <c r="E12" t="s">
        <v>327</v>
      </c>
      <c r="F12" t="s">
        <v>73</v>
      </c>
      <c r="H12">
        <v>2020</v>
      </c>
      <c r="I12" t="s">
        <v>8462</v>
      </c>
      <c r="J12" t="s">
        <v>348</v>
      </c>
      <c r="K12" t="s">
        <v>81</v>
      </c>
      <c r="L12">
        <v>0</v>
      </c>
      <c r="M12" t="s">
        <v>58</v>
      </c>
      <c r="N12" t="s">
        <v>9606</v>
      </c>
      <c r="AB12">
        <v>3</v>
      </c>
      <c r="AT12" t="s">
        <v>75</v>
      </c>
      <c r="AV12" t="s">
        <v>8463</v>
      </c>
      <c r="AW12" t="s">
        <v>8464</v>
      </c>
      <c r="AX12" t="s">
        <v>8465</v>
      </c>
      <c r="AY12">
        <v>11.908659999999999</v>
      </c>
      <c r="AZ12">
        <v>13.160327909999999</v>
      </c>
      <c r="BA12" t="s">
        <v>351</v>
      </c>
      <c r="BB12" t="s">
        <v>64</v>
      </c>
    </row>
    <row r="13" spans="1:57" x14ac:dyDescent="0.3">
      <c r="A13">
        <v>2270</v>
      </c>
      <c r="B13" t="s">
        <v>8477</v>
      </c>
      <c r="C13" s="1">
        <v>44174</v>
      </c>
      <c r="D13">
        <v>12</v>
      </c>
      <c r="E13" t="s">
        <v>390</v>
      </c>
      <c r="F13" t="s">
        <v>169</v>
      </c>
      <c r="H13">
        <v>2020</v>
      </c>
      <c r="I13" t="s">
        <v>2374</v>
      </c>
      <c r="J13" t="s">
        <v>736</v>
      </c>
      <c r="K13" t="s">
        <v>81</v>
      </c>
      <c r="L13">
        <v>0</v>
      </c>
      <c r="M13" t="s">
        <v>58</v>
      </c>
      <c r="N13" t="s">
        <v>9606</v>
      </c>
      <c r="AB13">
        <v>2</v>
      </c>
      <c r="AT13" t="s">
        <v>75</v>
      </c>
      <c r="AV13" t="s">
        <v>8478</v>
      </c>
      <c r="AW13" t="s">
        <v>8479</v>
      </c>
      <c r="AX13" t="s">
        <v>8480</v>
      </c>
      <c r="AY13">
        <v>11.651669999999999</v>
      </c>
      <c r="AZ13">
        <v>13.419440270000001</v>
      </c>
      <c r="BA13" t="s">
        <v>739</v>
      </c>
      <c r="BB13" t="s">
        <v>64</v>
      </c>
    </row>
    <row r="14" spans="1:57" x14ac:dyDescent="0.3">
      <c r="A14">
        <v>55</v>
      </c>
      <c r="B14" t="s">
        <v>283</v>
      </c>
      <c r="C14" s="1">
        <v>40803</v>
      </c>
      <c r="D14">
        <v>9</v>
      </c>
      <c r="E14" t="s">
        <v>263</v>
      </c>
      <c r="F14" t="s">
        <v>206</v>
      </c>
      <c r="G14">
        <v>4</v>
      </c>
      <c r="H14">
        <v>2011</v>
      </c>
      <c r="I14" t="s">
        <v>80</v>
      </c>
      <c r="J14" t="s">
        <v>80</v>
      </c>
      <c r="K14" t="s">
        <v>81</v>
      </c>
      <c r="L14">
        <v>1</v>
      </c>
      <c r="M14" t="s">
        <v>58</v>
      </c>
      <c r="N14" t="s">
        <v>9670</v>
      </c>
      <c r="Z14">
        <v>1</v>
      </c>
      <c r="AI14" t="s">
        <v>31</v>
      </c>
      <c r="AJ14" t="s">
        <v>32</v>
      </c>
      <c r="AM14" t="s">
        <v>82</v>
      </c>
      <c r="AT14" t="s">
        <v>75</v>
      </c>
      <c r="AV14" t="s">
        <v>284</v>
      </c>
      <c r="AW14" t="s">
        <v>285</v>
      </c>
      <c r="BA14" t="s">
        <v>85</v>
      </c>
      <c r="BB14" t="s">
        <v>64</v>
      </c>
    </row>
    <row r="15" spans="1:57" x14ac:dyDescent="0.3">
      <c r="A15">
        <v>238</v>
      </c>
      <c r="B15" t="s">
        <v>1034</v>
      </c>
      <c r="C15" s="1">
        <v>41018</v>
      </c>
      <c r="D15">
        <v>4</v>
      </c>
      <c r="E15" t="s">
        <v>949</v>
      </c>
      <c r="F15" t="s">
        <v>88</v>
      </c>
      <c r="G15">
        <v>1</v>
      </c>
      <c r="H15">
        <v>2012</v>
      </c>
      <c r="I15" t="s">
        <v>1035</v>
      </c>
      <c r="J15" t="s">
        <v>80</v>
      </c>
      <c r="K15" t="s">
        <v>81</v>
      </c>
      <c r="L15">
        <v>5</v>
      </c>
      <c r="M15" t="s">
        <v>58</v>
      </c>
      <c r="N15" t="s">
        <v>9688</v>
      </c>
      <c r="AE15">
        <v>5</v>
      </c>
      <c r="AI15" t="s">
        <v>31</v>
      </c>
      <c r="AT15" t="s">
        <v>75</v>
      </c>
      <c r="AV15" t="s">
        <v>1036</v>
      </c>
      <c r="AW15" t="s">
        <v>1032</v>
      </c>
      <c r="AX15" t="s">
        <v>1037</v>
      </c>
      <c r="BA15" t="s">
        <v>85</v>
      </c>
      <c r="BB15" t="s">
        <v>64</v>
      </c>
    </row>
    <row r="16" spans="1:57" x14ac:dyDescent="0.3">
      <c r="A16">
        <v>956</v>
      </c>
      <c r="B16" t="s">
        <v>3617</v>
      </c>
      <c r="C16" s="1">
        <v>42052</v>
      </c>
      <c r="D16">
        <v>2</v>
      </c>
      <c r="E16" t="s">
        <v>650</v>
      </c>
      <c r="F16" t="s">
        <v>100</v>
      </c>
      <c r="H16">
        <v>2015</v>
      </c>
      <c r="J16" t="s">
        <v>465</v>
      </c>
      <c r="K16" t="s">
        <v>336</v>
      </c>
      <c r="L16">
        <v>3</v>
      </c>
      <c r="M16" t="s">
        <v>58</v>
      </c>
      <c r="N16" t="s">
        <v>9661</v>
      </c>
      <c r="V16">
        <v>1</v>
      </c>
      <c r="AE16">
        <v>2</v>
      </c>
      <c r="AK16" t="s">
        <v>33</v>
      </c>
      <c r="AT16" t="s">
        <v>75</v>
      </c>
      <c r="AV16" t="s">
        <v>3618</v>
      </c>
      <c r="AY16">
        <v>11.71228981</v>
      </c>
      <c r="AZ16">
        <v>11.070879939999999</v>
      </c>
      <c r="BA16" t="s">
        <v>467</v>
      </c>
      <c r="BB16" t="s">
        <v>64</v>
      </c>
    </row>
    <row r="17" spans="1:54" x14ac:dyDescent="0.3">
      <c r="A17">
        <v>2453</v>
      </c>
      <c r="B17" t="s">
        <v>9170</v>
      </c>
      <c r="C17" s="1">
        <v>44670</v>
      </c>
      <c r="D17">
        <v>4</v>
      </c>
      <c r="E17" t="s">
        <v>949</v>
      </c>
      <c r="F17" t="s">
        <v>100</v>
      </c>
      <c r="H17">
        <v>2022</v>
      </c>
      <c r="I17" t="s">
        <v>9171</v>
      </c>
      <c r="J17" t="s">
        <v>9172</v>
      </c>
      <c r="K17" t="s">
        <v>1070</v>
      </c>
      <c r="L17">
        <v>16</v>
      </c>
      <c r="M17" t="s">
        <v>58</v>
      </c>
      <c r="N17" t="s">
        <v>9661</v>
      </c>
      <c r="AE17">
        <v>16</v>
      </c>
      <c r="AH17" t="s">
        <v>30</v>
      </c>
      <c r="AN17" t="s">
        <v>36</v>
      </c>
      <c r="AV17" t="s">
        <v>9173</v>
      </c>
      <c r="AW17" t="s">
        <v>9174</v>
      </c>
      <c r="AX17" t="s">
        <v>9175</v>
      </c>
      <c r="AY17">
        <v>8.95824</v>
      </c>
      <c r="AZ17">
        <v>11.34388</v>
      </c>
      <c r="BA17" t="s">
        <v>9176</v>
      </c>
      <c r="BB17" t="s">
        <v>64</v>
      </c>
    </row>
    <row r="18" spans="1:54" x14ac:dyDescent="0.3">
      <c r="A18">
        <v>2495</v>
      </c>
      <c r="B18" t="s">
        <v>9273</v>
      </c>
      <c r="C18" s="1">
        <v>41186</v>
      </c>
      <c r="D18">
        <v>10</v>
      </c>
      <c r="E18" t="s">
        <v>290</v>
      </c>
      <c r="F18" t="s">
        <v>88</v>
      </c>
      <c r="G18">
        <v>0</v>
      </c>
      <c r="H18">
        <v>2012</v>
      </c>
      <c r="I18" t="s">
        <v>1069</v>
      </c>
      <c r="K18" t="s">
        <v>1070</v>
      </c>
      <c r="L18">
        <v>0</v>
      </c>
      <c r="N18" t="s">
        <v>9661</v>
      </c>
      <c r="AV18" t="s">
        <v>9274</v>
      </c>
      <c r="BA18" t="s">
        <v>9275</v>
      </c>
      <c r="BB18" t="s">
        <v>64</v>
      </c>
    </row>
    <row r="19" spans="1:54" x14ac:dyDescent="0.3">
      <c r="A19">
        <v>2497</v>
      </c>
      <c r="B19" t="s">
        <v>9280</v>
      </c>
      <c r="C19" s="1">
        <v>41187</v>
      </c>
      <c r="D19">
        <v>10</v>
      </c>
      <c r="E19" t="s">
        <v>290</v>
      </c>
      <c r="F19" t="s">
        <v>203</v>
      </c>
      <c r="G19">
        <v>0</v>
      </c>
      <c r="H19">
        <v>2012</v>
      </c>
      <c r="I19" t="s">
        <v>1069</v>
      </c>
      <c r="K19" t="s">
        <v>1070</v>
      </c>
      <c r="L19">
        <v>1</v>
      </c>
      <c r="N19" t="s">
        <v>9661</v>
      </c>
      <c r="P19" t="s">
        <v>2538</v>
      </c>
      <c r="AE19">
        <v>1</v>
      </c>
      <c r="AH19" t="s">
        <v>30</v>
      </c>
      <c r="AN19" t="s">
        <v>36</v>
      </c>
      <c r="AV19" t="s">
        <v>9281</v>
      </c>
      <c r="BA19" t="s">
        <v>9275</v>
      </c>
      <c r="BB19" t="s">
        <v>64</v>
      </c>
    </row>
    <row r="20" spans="1:54" x14ac:dyDescent="0.3">
      <c r="A20">
        <v>17</v>
      </c>
      <c r="B20" t="s">
        <v>144</v>
      </c>
      <c r="C20" s="1">
        <v>40720</v>
      </c>
      <c r="D20">
        <v>6</v>
      </c>
      <c r="E20" t="s">
        <v>87</v>
      </c>
      <c r="F20" t="s">
        <v>56</v>
      </c>
      <c r="G20">
        <v>5</v>
      </c>
      <c r="H20">
        <v>2011</v>
      </c>
      <c r="I20" t="s">
        <v>145</v>
      </c>
      <c r="J20" t="s">
        <v>80</v>
      </c>
      <c r="K20" t="s">
        <v>81</v>
      </c>
      <c r="L20">
        <v>25</v>
      </c>
      <c r="M20" t="s">
        <v>58</v>
      </c>
      <c r="N20" t="s">
        <v>9661</v>
      </c>
      <c r="AE20">
        <v>25</v>
      </c>
      <c r="AH20" t="s">
        <v>30</v>
      </c>
      <c r="AN20" t="s">
        <v>36</v>
      </c>
      <c r="AV20" t="s">
        <v>146</v>
      </c>
      <c r="AW20" t="s">
        <v>147</v>
      </c>
      <c r="AX20" t="s">
        <v>148</v>
      </c>
      <c r="BA20" t="s">
        <v>85</v>
      </c>
      <c r="BB20" t="s">
        <v>64</v>
      </c>
    </row>
    <row r="21" spans="1:54" x14ac:dyDescent="0.3">
      <c r="A21">
        <v>19</v>
      </c>
      <c r="B21" t="s">
        <v>153</v>
      </c>
      <c r="C21" s="1">
        <v>40727</v>
      </c>
      <c r="D21">
        <v>7</v>
      </c>
      <c r="E21" t="s">
        <v>154</v>
      </c>
      <c r="F21" t="s">
        <v>56</v>
      </c>
      <c r="G21">
        <v>6</v>
      </c>
      <c r="H21">
        <v>2011</v>
      </c>
      <c r="I21" t="s">
        <v>155</v>
      </c>
      <c r="J21" t="s">
        <v>80</v>
      </c>
      <c r="K21" t="s">
        <v>81</v>
      </c>
      <c r="L21">
        <v>10</v>
      </c>
      <c r="M21" t="s">
        <v>58</v>
      </c>
      <c r="N21" t="s">
        <v>9661</v>
      </c>
      <c r="W21">
        <v>5</v>
      </c>
      <c r="AE21">
        <v>5</v>
      </c>
      <c r="AH21" t="s">
        <v>30</v>
      </c>
      <c r="AI21" t="s">
        <v>31</v>
      </c>
      <c r="AN21" t="s">
        <v>36</v>
      </c>
      <c r="AO21" t="s">
        <v>59</v>
      </c>
      <c r="AV21" t="s">
        <v>156</v>
      </c>
      <c r="AW21" t="s">
        <v>157</v>
      </c>
      <c r="BA21" t="s">
        <v>85</v>
      </c>
      <c r="BB21" t="s">
        <v>64</v>
      </c>
    </row>
    <row r="22" spans="1:54" x14ac:dyDescent="0.3">
      <c r="A22">
        <v>112</v>
      </c>
      <c r="B22" t="s">
        <v>496</v>
      </c>
      <c r="C22" s="1">
        <v>40906</v>
      </c>
      <c r="D22">
        <v>12</v>
      </c>
      <c r="E22" t="s">
        <v>390</v>
      </c>
      <c r="F22" t="s">
        <v>88</v>
      </c>
      <c r="G22">
        <v>1</v>
      </c>
      <c r="H22">
        <v>2011</v>
      </c>
      <c r="I22" t="s">
        <v>306</v>
      </c>
      <c r="J22" t="s">
        <v>306</v>
      </c>
      <c r="K22" t="s">
        <v>306</v>
      </c>
      <c r="L22">
        <v>0</v>
      </c>
      <c r="M22" t="s">
        <v>58</v>
      </c>
      <c r="N22" t="s">
        <v>9661</v>
      </c>
      <c r="AE22">
        <v>0</v>
      </c>
      <c r="AH22" t="s">
        <v>30</v>
      </c>
      <c r="AI22" t="s">
        <v>31</v>
      </c>
      <c r="AT22" t="s">
        <v>75</v>
      </c>
      <c r="AV22" t="s">
        <v>497</v>
      </c>
      <c r="AW22" t="s">
        <v>498</v>
      </c>
      <c r="BA22" t="s">
        <v>308</v>
      </c>
      <c r="BB22" t="s">
        <v>64</v>
      </c>
    </row>
    <row r="23" spans="1:54" x14ac:dyDescent="0.3">
      <c r="A23">
        <v>116</v>
      </c>
      <c r="B23" t="s">
        <v>512</v>
      </c>
      <c r="C23" s="1">
        <v>40912</v>
      </c>
      <c r="D23">
        <v>1</v>
      </c>
      <c r="E23" t="s">
        <v>500</v>
      </c>
      <c r="F23" t="s">
        <v>169</v>
      </c>
      <c r="G23">
        <v>1</v>
      </c>
      <c r="H23">
        <v>2012</v>
      </c>
      <c r="I23" t="s">
        <v>513</v>
      </c>
      <c r="J23" t="s">
        <v>335</v>
      </c>
      <c r="K23" t="s">
        <v>336</v>
      </c>
      <c r="L23">
        <v>2</v>
      </c>
      <c r="M23" t="s">
        <v>58</v>
      </c>
      <c r="N23" t="s">
        <v>9661</v>
      </c>
      <c r="AE23">
        <v>2</v>
      </c>
      <c r="AH23" t="s">
        <v>30</v>
      </c>
      <c r="AN23" t="s">
        <v>36</v>
      </c>
      <c r="AU23" t="s">
        <v>514</v>
      </c>
      <c r="AV23" t="s">
        <v>515</v>
      </c>
      <c r="AW23" t="s">
        <v>516</v>
      </c>
      <c r="AX23" t="s">
        <v>517</v>
      </c>
      <c r="BA23" t="s">
        <v>340</v>
      </c>
      <c r="BB23" t="s">
        <v>64</v>
      </c>
    </row>
    <row r="24" spans="1:54" x14ac:dyDescent="0.3">
      <c r="A24">
        <v>126</v>
      </c>
      <c r="B24" t="s">
        <v>555</v>
      </c>
      <c r="C24" s="1">
        <v>40918</v>
      </c>
      <c r="D24">
        <v>1</v>
      </c>
      <c r="E24" t="s">
        <v>500</v>
      </c>
      <c r="F24" t="s">
        <v>100</v>
      </c>
      <c r="G24">
        <v>0</v>
      </c>
      <c r="H24">
        <v>2012</v>
      </c>
      <c r="I24" t="s">
        <v>465</v>
      </c>
      <c r="J24" t="s">
        <v>465</v>
      </c>
      <c r="K24" t="s">
        <v>336</v>
      </c>
      <c r="L24">
        <v>8</v>
      </c>
      <c r="M24" t="s">
        <v>58</v>
      </c>
      <c r="N24" t="s">
        <v>9661</v>
      </c>
      <c r="W24">
        <v>4</v>
      </c>
      <c r="AE24">
        <v>4</v>
      </c>
      <c r="AI24" t="s">
        <v>31</v>
      </c>
      <c r="AN24" t="s">
        <v>36</v>
      </c>
      <c r="AU24" t="s">
        <v>556</v>
      </c>
      <c r="AV24" t="s">
        <v>557</v>
      </c>
      <c r="AW24" t="s">
        <v>558</v>
      </c>
      <c r="AX24" t="s">
        <v>559</v>
      </c>
      <c r="BA24" t="s">
        <v>467</v>
      </c>
      <c r="BB24" t="s">
        <v>64</v>
      </c>
    </row>
    <row r="25" spans="1:54" x14ac:dyDescent="0.3">
      <c r="A25">
        <v>129</v>
      </c>
      <c r="B25" t="s">
        <v>568</v>
      </c>
      <c r="C25" s="1">
        <v>40921</v>
      </c>
      <c r="D25">
        <v>1</v>
      </c>
      <c r="E25" t="s">
        <v>500</v>
      </c>
      <c r="F25" t="s">
        <v>203</v>
      </c>
      <c r="G25">
        <v>1</v>
      </c>
      <c r="H25">
        <v>2012</v>
      </c>
      <c r="I25" t="s">
        <v>569</v>
      </c>
      <c r="J25" t="s">
        <v>532</v>
      </c>
      <c r="K25" t="s">
        <v>251</v>
      </c>
      <c r="L25">
        <v>2</v>
      </c>
      <c r="M25" t="s">
        <v>58</v>
      </c>
      <c r="N25" t="s">
        <v>9661</v>
      </c>
      <c r="AE25">
        <v>2</v>
      </c>
      <c r="AI25" t="s">
        <v>31</v>
      </c>
      <c r="AN25" t="s">
        <v>36</v>
      </c>
      <c r="AU25" t="s">
        <v>570</v>
      </c>
      <c r="AV25" t="s">
        <v>571</v>
      </c>
      <c r="AW25" t="s">
        <v>572</v>
      </c>
      <c r="AX25" t="s">
        <v>573</v>
      </c>
      <c r="BA25" t="s">
        <v>536</v>
      </c>
      <c r="BB25" t="s">
        <v>64</v>
      </c>
    </row>
    <row r="26" spans="1:54" x14ac:dyDescent="0.3">
      <c r="A26">
        <v>130</v>
      </c>
      <c r="B26" t="s">
        <v>574</v>
      </c>
      <c r="C26" s="1">
        <v>40921</v>
      </c>
      <c r="D26">
        <v>1</v>
      </c>
      <c r="E26" t="s">
        <v>500</v>
      </c>
      <c r="F26" t="s">
        <v>203</v>
      </c>
      <c r="G26">
        <v>0</v>
      </c>
      <c r="H26">
        <v>2012</v>
      </c>
      <c r="I26" t="s">
        <v>306</v>
      </c>
      <c r="J26" t="s">
        <v>306</v>
      </c>
      <c r="K26" t="s">
        <v>306</v>
      </c>
      <c r="L26">
        <v>2</v>
      </c>
      <c r="M26" t="s">
        <v>58</v>
      </c>
      <c r="N26" t="s">
        <v>9661</v>
      </c>
      <c r="AE26">
        <v>2</v>
      </c>
      <c r="AI26" t="s">
        <v>31</v>
      </c>
      <c r="AN26" t="s">
        <v>36</v>
      </c>
      <c r="AV26" t="s">
        <v>575</v>
      </c>
      <c r="AW26" t="s">
        <v>571</v>
      </c>
      <c r="AX26" t="s">
        <v>572</v>
      </c>
      <c r="BA26" t="s">
        <v>308</v>
      </c>
      <c r="BB26" t="s">
        <v>64</v>
      </c>
    </row>
    <row r="27" spans="1:54" x14ac:dyDescent="0.3">
      <c r="A27">
        <v>135</v>
      </c>
      <c r="B27" t="s">
        <v>590</v>
      </c>
      <c r="C27" s="1">
        <v>40928</v>
      </c>
      <c r="D27">
        <v>1</v>
      </c>
      <c r="E27" t="s">
        <v>500</v>
      </c>
      <c r="F27" t="s">
        <v>203</v>
      </c>
      <c r="G27">
        <v>2</v>
      </c>
      <c r="H27">
        <v>2012</v>
      </c>
      <c r="I27" t="s">
        <v>591</v>
      </c>
      <c r="J27" t="s">
        <v>465</v>
      </c>
      <c r="K27" t="s">
        <v>336</v>
      </c>
      <c r="L27">
        <v>1</v>
      </c>
      <c r="M27" t="s">
        <v>58</v>
      </c>
      <c r="N27" t="s">
        <v>9661</v>
      </c>
      <c r="AE27">
        <v>1</v>
      </c>
      <c r="AI27" t="s">
        <v>31</v>
      </c>
      <c r="AN27" t="s">
        <v>36</v>
      </c>
      <c r="AU27" t="s">
        <v>592</v>
      </c>
      <c r="AV27" t="s">
        <v>593</v>
      </c>
      <c r="BA27" t="s">
        <v>467</v>
      </c>
      <c r="BB27" t="s">
        <v>64</v>
      </c>
    </row>
    <row r="28" spans="1:54" x14ac:dyDescent="0.3">
      <c r="A28">
        <v>234</v>
      </c>
      <c r="B28" t="s">
        <v>1023</v>
      </c>
      <c r="C28" s="1">
        <v>41014</v>
      </c>
      <c r="D28">
        <v>4</v>
      </c>
      <c r="E28" t="s">
        <v>949</v>
      </c>
      <c r="F28" t="s">
        <v>56</v>
      </c>
      <c r="G28">
        <v>0</v>
      </c>
      <c r="H28">
        <v>2012</v>
      </c>
      <c r="I28" t="s">
        <v>613</v>
      </c>
      <c r="J28" t="s">
        <v>443</v>
      </c>
      <c r="K28" t="s">
        <v>430</v>
      </c>
      <c r="L28">
        <v>0</v>
      </c>
      <c r="M28" t="s">
        <v>58</v>
      </c>
      <c r="N28" t="s">
        <v>9661</v>
      </c>
      <c r="AE28">
        <v>0</v>
      </c>
      <c r="AH28" t="s">
        <v>30</v>
      </c>
      <c r="AN28" t="s">
        <v>36</v>
      </c>
      <c r="AU28" t="s">
        <v>741</v>
      </c>
      <c r="AV28" t="s">
        <v>1024</v>
      </c>
      <c r="AW28" t="s">
        <v>1025</v>
      </c>
      <c r="BA28" t="s">
        <v>448</v>
      </c>
      <c r="BB28" t="s">
        <v>64</v>
      </c>
    </row>
    <row r="29" spans="1:54" x14ac:dyDescent="0.3">
      <c r="A29">
        <v>251</v>
      </c>
      <c r="B29" t="s">
        <v>1089</v>
      </c>
      <c r="C29" s="1">
        <v>41036</v>
      </c>
      <c r="D29">
        <v>5</v>
      </c>
      <c r="E29" t="s">
        <v>55</v>
      </c>
      <c r="F29" t="s">
        <v>73</v>
      </c>
      <c r="G29">
        <v>1</v>
      </c>
      <c r="H29">
        <v>2012</v>
      </c>
      <c r="I29" t="s">
        <v>1090</v>
      </c>
      <c r="J29" t="s">
        <v>57</v>
      </c>
      <c r="K29" t="s">
        <v>57</v>
      </c>
      <c r="L29">
        <v>0</v>
      </c>
      <c r="M29" t="s">
        <v>58</v>
      </c>
      <c r="N29" t="s">
        <v>9661</v>
      </c>
      <c r="AE29">
        <v>0</v>
      </c>
      <c r="AH29" t="s">
        <v>30</v>
      </c>
      <c r="AT29" t="s">
        <v>75</v>
      </c>
      <c r="AV29" t="s">
        <v>1091</v>
      </c>
      <c r="AW29" t="s">
        <v>1092</v>
      </c>
      <c r="BA29" t="s">
        <v>63</v>
      </c>
      <c r="BB29" t="s">
        <v>64</v>
      </c>
    </row>
    <row r="30" spans="1:54" x14ac:dyDescent="0.3">
      <c r="A30">
        <v>2250</v>
      </c>
      <c r="B30" t="s">
        <v>8418</v>
      </c>
      <c r="C30" s="1">
        <v>44137</v>
      </c>
      <c r="D30">
        <v>11</v>
      </c>
      <c r="E30" t="s">
        <v>327</v>
      </c>
      <c r="F30" t="s">
        <v>73</v>
      </c>
      <c r="H30">
        <v>2020</v>
      </c>
      <c r="I30" t="s">
        <v>2064</v>
      </c>
      <c r="J30" t="s">
        <v>2065</v>
      </c>
      <c r="K30" t="s">
        <v>81</v>
      </c>
      <c r="L30">
        <v>20</v>
      </c>
      <c r="M30" t="s">
        <v>58</v>
      </c>
      <c r="N30" t="s">
        <v>9763</v>
      </c>
      <c r="P30" t="s">
        <v>2538</v>
      </c>
      <c r="V30">
        <v>20</v>
      </c>
      <c r="AI30" t="s">
        <v>31</v>
      </c>
      <c r="AT30" t="s">
        <v>75</v>
      </c>
      <c r="AU30" t="s">
        <v>7081</v>
      </c>
      <c r="AV30" t="s">
        <v>8419</v>
      </c>
      <c r="AY30">
        <v>11.908659999999999</v>
      </c>
      <c r="AZ30">
        <v>13.16033</v>
      </c>
      <c r="BA30" t="s">
        <v>2068</v>
      </c>
      <c r="BB30" t="s">
        <v>64</v>
      </c>
    </row>
    <row r="31" spans="1:54" x14ac:dyDescent="0.3">
      <c r="A31">
        <v>1999</v>
      </c>
      <c r="B31" t="s">
        <v>7530</v>
      </c>
      <c r="C31" s="1">
        <v>43675</v>
      </c>
      <c r="D31">
        <v>7</v>
      </c>
      <c r="E31" t="s">
        <v>154</v>
      </c>
      <c r="F31" t="s">
        <v>73</v>
      </c>
      <c r="H31">
        <v>2019</v>
      </c>
      <c r="I31" t="s">
        <v>1876</v>
      </c>
      <c r="J31" t="s">
        <v>414</v>
      </c>
      <c r="K31" t="s">
        <v>81</v>
      </c>
      <c r="L31">
        <v>72</v>
      </c>
      <c r="M31" t="s">
        <v>58</v>
      </c>
      <c r="N31" t="s">
        <v>9602</v>
      </c>
      <c r="V31">
        <v>47</v>
      </c>
      <c r="W31">
        <v>25</v>
      </c>
      <c r="AI31" t="s">
        <v>31</v>
      </c>
      <c r="AT31" t="s">
        <v>75</v>
      </c>
      <c r="AV31" t="s">
        <v>7531</v>
      </c>
      <c r="AW31" t="s">
        <v>7532</v>
      </c>
      <c r="AX31" t="s">
        <v>7533</v>
      </c>
      <c r="AY31">
        <v>12.92671</v>
      </c>
      <c r="AZ31">
        <v>13.580120089999999</v>
      </c>
      <c r="BA31" t="s">
        <v>417</v>
      </c>
      <c r="BB31" t="s">
        <v>64</v>
      </c>
    </row>
    <row r="32" spans="1:54" x14ac:dyDescent="0.3">
      <c r="A32">
        <v>2004</v>
      </c>
      <c r="B32" t="s">
        <v>7549</v>
      </c>
      <c r="C32" s="1">
        <v>43688</v>
      </c>
      <c r="D32">
        <v>8</v>
      </c>
      <c r="E32" t="s">
        <v>212</v>
      </c>
      <c r="F32" t="s">
        <v>56</v>
      </c>
      <c r="H32">
        <v>2019</v>
      </c>
      <c r="J32" t="s">
        <v>1268</v>
      </c>
      <c r="K32" t="s">
        <v>81</v>
      </c>
      <c r="L32">
        <v>26</v>
      </c>
      <c r="M32" t="s">
        <v>58</v>
      </c>
      <c r="N32" t="s">
        <v>9602</v>
      </c>
      <c r="V32">
        <v>8</v>
      </c>
      <c r="W32">
        <v>15</v>
      </c>
      <c r="AE32">
        <v>3</v>
      </c>
      <c r="AI32" t="s">
        <v>31</v>
      </c>
      <c r="AT32" t="s">
        <v>75</v>
      </c>
      <c r="AV32" t="s">
        <v>7550</v>
      </c>
      <c r="AW32" t="s">
        <v>7551</v>
      </c>
      <c r="AX32" t="s">
        <v>7552</v>
      </c>
      <c r="AY32">
        <v>12.502179999999999</v>
      </c>
      <c r="AZ32">
        <v>12.78081036</v>
      </c>
      <c r="BA32" t="s">
        <v>1272</v>
      </c>
      <c r="BB32" t="s">
        <v>64</v>
      </c>
    </row>
    <row r="33" spans="1:54" x14ac:dyDescent="0.3">
      <c r="A33">
        <v>2019</v>
      </c>
      <c r="B33" t="s">
        <v>7606</v>
      </c>
      <c r="C33" s="1">
        <v>43712</v>
      </c>
      <c r="D33">
        <v>9</v>
      </c>
      <c r="E33" t="s">
        <v>263</v>
      </c>
      <c r="F33" t="s">
        <v>169</v>
      </c>
      <c r="H33">
        <v>2019</v>
      </c>
      <c r="I33" t="s">
        <v>2064</v>
      </c>
      <c r="J33" t="s">
        <v>2065</v>
      </c>
      <c r="K33" t="s">
        <v>81</v>
      </c>
      <c r="L33">
        <v>10</v>
      </c>
      <c r="M33" t="s">
        <v>58</v>
      </c>
      <c r="N33" t="s">
        <v>9602</v>
      </c>
      <c r="W33">
        <v>10</v>
      </c>
      <c r="AL33" t="s">
        <v>75</v>
      </c>
      <c r="AO33" t="s">
        <v>59</v>
      </c>
      <c r="AT33" t="s">
        <v>75</v>
      </c>
      <c r="AV33" t="s">
        <v>7607</v>
      </c>
      <c r="AY33">
        <v>12.2615</v>
      </c>
      <c r="AZ33">
        <v>13.107799529999999</v>
      </c>
      <c r="BA33" t="s">
        <v>2068</v>
      </c>
      <c r="BB33" t="s">
        <v>64</v>
      </c>
    </row>
    <row r="34" spans="1:54" x14ac:dyDescent="0.3">
      <c r="A34">
        <v>2021</v>
      </c>
      <c r="B34" t="s">
        <v>7612</v>
      </c>
      <c r="C34" s="1">
        <v>43714</v>
      </c>
      <c r="D34">
        <v>9</v>
      </c>
      <c r="E34" t="s">
        <v>263</v>
      </c>
      <c r="F34" t="s">
        <v>203</v>
      </c>
      <c r="H34">
        <v>2019</v>
      </c>
      <c r="I34" t="s">
        <v>1543</v>
      </c>
      <c r="J34" t="s">
        <v>1376</v>
      </c>
      <c r="K34" t="s">
        <v>336</v>
      </c>
      <c r="L34">
        <v>2</v>
      </c>
      <c r="M34" t="s">
        <v>58</v>
      </c>
      <c r="N34" t="s">
        <v>9602</v>
      </c>
      <c r="W34">
        <v>2</v>
      </c>
      <c r="AT34" t="s">
        <v>75</v>
      </c>
      <c r="AV34" t="s">
        <v>7613</v>
      </c>
      <c r="AY34">
        <v>11.50333</v>
      </c>
      <c r="AZ34">
        <v>11.93286037</v>
      </c>
      <c r="BA34" t="s">
        <v>1378</v>
      </c>
      <c r="BB34" t="s">
        <v>64</v>
      </c>
    </row>
    <row r="35" spans="1:54" x14ac:dyDescent="0.3">
      <c r="A35">
        <v>2032</v>
      </c>
      <c r="B35" t="s">
        <v>7649</v>
      </c>
      <c r="C35" s="1">
        <v>43733</v>
      </c>
      <c r="D35">
        <v>9</v>
      </c>
      <c r="E35" t="s">
        <v>263</v>
      </c>
      <c r="F35" t="s">
        <v>169</v>
      </c>
      <c r="H35">
        <v>2019</v>
      </c>
      <c r="J35" t="s">
        <v>1268</v>
      </c>
      <c r="K35" t="s">
        <v>81</v>
      </c>
      <c r="L35">
        <v>14</v>
      </c>
      <c r="M35" t="s">
        <v>58</v>
      </c>
      <c r="N35" t="s">
        <v>9602</v>
      </c>
      <c r="V35">
        <v>14</v>
      </c>
      <c r="AI35" t="s">
        <v>31</v>
      </c>
      <c r="AT35" t="s">
        <v>75</v>
      </c>
      <c r="AV35" t="s">
        <v>7650</v>
      </c>
      <c r="AW35" t="s">
        <v>7651</v>
      </c>
      <c r="AX35" t="s">
        <v>7652</v>
      </c>
      <c r="AY35">
        <v>12.502179999999999</v>
      </c>
      <c r="AZ35">
        <v>12.78081036</v>
      </c>
      <c r="BA35" t="s">
        <v>1272</v>
      </c>
      <c r="BB35" t="s">
        <v>64</v>
      </c>
    </row>
    <row r="36" spans="1:54" x14ac:dyDescent="0.3">
      <c r="A36">
        <v>2035</v>
      </c>
      <c r="B36" t="s">
        <v>7656</v>
      </c>
      <c r="C36" s="1">
        <v>43737</v>
      </c>
      <c r="D36">
        <v>9</v>
      </c>
      <c r="E36" t="s">
        <v>263</v>
      </c>
      <c r="F36" t="s">
        <v>56</v>
      </c>
      <c r="H36">
        <v>2019</v>
      </c>
      <c r="J36" t="s">
        <v>1268</v>
      </c>
      <c r="K36" t="s">
        <v>81</v>
      </c>
      <c r="L36">
        <v>18</v>
      </c>
      <c r="M36" t="s">
        <v>58</v>
      </c>
      <c r="N36" t="s">
        <v>9602</v>
      </c>
      <c r="W36">
        <v>18</v>
      </c>
      <c r="AT36" t="s">
        <v>75</v>
      </c>
      <c r="AV36" t="s">
        <v>7657</v>
      </c>
      <c r="AW36" t="s">
        <v>7658</v>
      </c>
      <c r="AY36">
        <v>12.502179999999999</v>
      </c>
      <c r="AZ36">
        <v>12.78081036</v>
      </c>
      <c r="BA36" t="s">
        <v>1272</v>
      </c>
      <c r="BB36" t="s">
        <v>64</v>
      </c>
    </row>
    <row r="37" spans="1:54" x14ac:dyDescent="0.3">
      <c r="A37">
        <v>2037</v>
      </c>
      <c r="B37" t="s">
        <v>7661</v>
      </c>
      <c r="C37" s="1">
        <v>43735</v>
      </c>
      <c r="D37">
        <v>9</v>
      </c>
      <c r="E37" t="s">
        <v>263</v>
      </c>
      <c r="F37" t="s">
        <v>203</v>
      </c>
      <c r="H37">
        <v>2019</v>
      </c>
      <c r="I37" t="s">
        <v>2333</v>
      </c>
      <c r="J37" t="s">
        <v>94</v>
      </c>
      <c r="K37" t="s">
        <v>81</v>
      </c>
      <c r="L37">
        <v>17</v>
      </c>
      <c r="M37" t="s">
        <v>58</v>
      </c>
      <c r="N37" t="s">
        <v>9602</v>
      </c>
      <c r="W37">
        <v>17</v>
      </c>
      <c r="AH37" t="s">
        <v>30</v>
      </c>
      <c r="AT37" t="s">
        <v>75</v>
      </c>
      <c r="AV37" t="s">
        <v>7662</v>
      </c>
      <c r="AY37">
        <v>10.616910000000001</v>
      </c>
      <c r="AZ37">
        <v>12.188471789999999</v>
      </c>
      <c r="BA37" t="s">
        <v>98</v>
      </c>
      <c r="BB37" t="s">
        <v>64</v>
      </c>
    </row>
    <row r="38" spans="1:54" x14ac:dyDescent="0.3">
      <c r="A38">
        <v>2287</v>
      </c>
      <c r="B38" t="s">
        <v>8543</v>
      </c>
      <c r="C38" s="1">
        <v>44194</v>
      </c>
      <c r="D38">
        <v>12</v>
      </c>
      <c r="E38" t="s">
        <v>390</v>
      </c>
      <c r="F38" t="s">
        <v>100</v>
      </c>
      <c r="H38">
        <v>2020</v>
      </c>
      <c r="I38" t="s">
        <v>6646</v>
      </c>
      <c r="J38" t="s">
        <v>736</v>
      </c>
      <c r="K38" t="s">
        <v>81</v>
      </c>
      <c r="L38">
        <v>3</v>
      </c>
      <c r="M38" t="s">
        <v>58</v>
      </c>
      <c r="N38" t="s">
        <v>9602</v>
      </c>
      <c r="V38">
        <v>3</v>
      </c>
      <c r="AI38" t="s">
        <v>31</v>
      </c>
      <c r="AT38" t="s">
        <v>75</v>
      </c>
      <c r="AV38" t="s">
        <v>8544</v>
      </c>
      <c r="AW38" t="s">
        <v>8545</v>
      </c>
      <c r="AY38">
        <v>11.651669999999999</v>
      </c>
      <c r="AZ38">
        <v>13.419440270000001</v>
      </c>
      <c r="BA38" t="s">
        <v>739</v>
      </c>
      <c r="BB38" t="s">
        <v>64</v>
      </c>
    </row>
    <row r="39" spans="1:54" x14ac:dyDescent="0.3">
      <c r="A39">
        <v>2383</v>
      </c>
      <c r="B39" t="s">
        <v>8909</v>
      </c>
      <c r="C39" s="1">
        <v>44430</v>
      </c>
      <c r="D39">
        <v>8</v>
      </c>
      <c r="E39" t="s">
        <v>212</v>
      </c>
      <c r="F39" t="s">
        <v>56</v>
      </c>
      <c r="H39">
        <v>2021</v>
      </c>
      <c r="I39" t="s">
        <v>8910</v>
      </c>
      <c r="J39" t="s">
        <v>2007</v>
      </c>
      <c r="K39" t="s">
        <v>81</v>
      </c>
      <c r="L39">
        <v>27</v>
      </c>
      <c r="M39" t="s">
        <v>58</v>
      </c>
      <c r="N39" t="s">
        <v>9602</v>
      </c>
      <c r="V39">
        <v>27</v>
      </c>
      <c r="AI39" t="s">
        <v>31</v>
      </c>
      <c r="AT39" t="s">
        <v>75</v>
      </c>
      <c r="AV39" t="s">
        <v>8911</v>
      </c>
      <c r="AY39">
        <v>13.610953</v>
      </c>
      <c r="AZ39">
        <v>13.27766418</v>
      </c>
      <c r="BA39" t="s">
        <v>2008</v>
      </c>
      <c r="BB39" t="s">
        <v>64</v>
      </c>
    </row>
    <row r="40" spans="1:54" x14ac:dyDescent="0.3">
      <c r="A40">
        <v>2387</v>
      </c>
      <c r="B40" t="s">
        <v>8924</v>
      </c>
      <c r="C40" s="1">
        <v>44438</v>
      </c>
      <c r="D40">
        <v>8</v>
      </c>
      <c r="E40" t="s">
        <v>212</v>
      </c>
      <c r="F40" t="s">
        <v>73</v>
      </c>
      <c r="H40">
        <v>2021</v>
      </c>
      <c r="I40" t="s">
        <v>8925</v>
      </c>
      <c r="J40" t="s">
        <v>2457</v>
      </c>
      <c r="K40" t="s">
        <v>81</v>
      </c>
      <c r="L40">
        <v>26</v>
      </c>
      <c r="M40" t="s">
        <v>58</v>
      </c>
      <c r="N40" t="s">
        <v>9602</v>
      </c>
      <c r="W40">
        <v>10</v>
      </c>
      <c r="AE40">
        <v>16</v>
      </c>
      <c r="AI40" t="s">
        <v>31</v>
      </c>
      <c r="AT40" t="s">
        <v>75</v>
      </c>
      <c r="AV40" t="s">
        <v>8926</v>
      </c>
      <c r="AW40" t="s">
        <v>8927</v>
      </c>
      <c r="AX40" t="s">
        <v>8928</v>
      </c>
      <c r="AY40">
        <v>52.717697000000001</v>
      </c>
      <c r="AZ40">
        <v>9.1847286219999997</v>
      </c>
      <c r="BA40" t="s">
        <v>2460</v>
      </c>
      <c r="BB40" t="s">
        <v>64</v>
      </c>
    </row>
    <row r="41" spans="1:54" x14ac:dyDescent="0.3">
      <c r="A41">
        <v>2389</v>
      </c>
      <c r="B41" t="s">
        <v>8932</v>
      </c>
      <c r="C41" s="1">
        <v>44454</v>
      </c>
      <c r="D41">
        <v>9</v>
      </c>
      <c r="E41" t="s">
        <v>263</v>
      </c>
      <c r="F41" t="s">
        <v>169</v>
      </c>
      <c r="H41">
        <v>2021</v>
      </c>
      <c r="I41" t="s">
        <v>7810</v>
      </c>
      <c r="J41" t="s">
        <v>2065</v>
      </c>
      <c r="K41" t="s">
        <v>81</v>
      </c>
      <c r="L41">
        <v>0</v>
      </c>
      <c r="M41" t="s">
        <v>58</v>
      </c>
      <c r="N41" t="s">
        <v>9602</v>
      </c>
      <c r="W41">
        <v>0</v>
      </c>
      <c r="AT41" t="s">
        <v>75</v>
      </c>
      <c r="AV41" t="s">
        <v>8933</v>
      </c>
      <c r="AY41">
        <v>11.908659999999999</v>
      </c>
      <c r="AZ41">
        <v>13.16033</v>
      </c>
      <c r="BA41" t="s">
        <v>2068</v>
      </c>
      <c r="BB41" t="s">
        <v>64</v>
      </c>
    </row>
    <row r="42" spans="1:54" x14ac:dyDescent="0.3">
      <c r="A42">
        <v>2390</v>
      </c>
      <c r="B42" t="s">
        <v>8934</v>
      </c>
      <c r="C42" s="1">
        <v>44455</v>
      </c>
      <c r="D42">
        <v>9</v>
      </c>
      <c r="E42" t="s">
        <v>263</v>
      </c>
      <c r="F42" t="s">
        <v>88</v>
      </c>
      <c r="H42">
        <v>2021</v>
      </c>
      <c r="J42" t="s">
        <v>7367</v>
      </c>
      <c r="K42" t="s">
        <v>81</v>
      </c>
      <c r="L42">
        <v>27</v>
      </c>
      <c r="M42" t="s">
        <v>58</v>
      </c>
      <c r="N42" t="s">
        <v>9602</v>
      </c>
      <c r="W42">
        <v>25</v>
      </c>
      <c r="AB42">
        <v>2</v>
      </c>
      <c r="AE42">
        <v>2</v>
      </c>
      <c r="AH42" t="s">
        <v>30</v>
      </c>
      <c r="AI42" t="s">
        <v>31</v>
      </c>
      <c r="AT42" t="s">
        <v>75</v>
      </c>
      <c r="AV42" t="s">
        <v>8935</v>
      </c>
      <c r="AW42" t="s">
        <v>8936</v>
      </c>
      <c r="AX42" t="s">
        <v>8937</v>
      </c>
      <c r="AY42">
        <v>11.837854999999999</v>
      </c>
      <c r="AZ42">
        <v>13.14281368</v>
      </c>
      <c r="BA42" t="s">
        <v>7371</v>
      </c>
      <c r="BB42" t="s">
        <v>64</v>
      </c>
    </row>
    <row r="43" spans="1:54" x14ac:dyDescent="0.3">
      <c r="A43">
        <v>2403</v>
      </c>
      <c r="B43" t="s">
        <v>8987</v>
      </c>
      <c r="C43" s="1">
        <v>44508</v>
      </c>
      <c r="D43">
        <v>11</v>
      </c>
      <c r="E43" t="s">
        <v>327</v>
      </c>
      <c r="F43" t="s">
        <v>73</v>
      </c>
      <c r="H43">
        <v>2021</v>
      </c>
      <c r="I43" t="s">
        <v>8988</v>
      </c>
      <c r="J43" t="s">
        <v>348</v>
      </c>
      <c r="K43" t="s">
        <v>81</v>
      </c>
      <c r="L43">
        <v>0</v>
      </c>
      <c r="M43" t="s">
        <v>58</v>
      </c>
      <c r="N43" t="s">
        <v>9602</v>
      </c>
      <c r="V43">
        <v>0</v>
      </c>
      <c r="AI43" t="s">
        <v>31</v>
      </c>
      <c r="AT43" t="s">
        <v>75</v>
      </c>
      <c r="AV43" t="s">
        <v>8989</v>
      </c>
      <c r="AW43" t="s">
        <v>8990</v>
      </c>
      <c r="AX43" t="s">
        <v>8991</v>
      </c>
      <c r="AY43">
        <v>11.908659999999999</v>
      </c>
      <c r="AZ43">
        <v>13.160327909999999</v>
      </c>
      <c r="BA43" t="s">
        <v>351</v>
      </c>
      <c r="BB43" t="s">
        <v>64</v>
      </c>
    </row>
    <row r="44" spans="1:54" x14ac:dyDescent="0.3">
      <c r="A44">
        <v>2421</v>
      </c>
      <c r="B44" t="s">
        <v>9062</v>
      </c>
      <c r="C44" s="1">
        <v>44556</v>
      </c>
      <c r="D44">
        <v>12</v>
      </c>
      <c r="E44" t="s">
        <v>390</v>
      </c>
      <c r="F44" t="s">
        <v>56</v>
      </c>
      <c r="H44">
        <v>2021</v>
      </c>
      <c r="I44" t="s">
        <v>1543</v>
      </c>
      <c r="J44" t="s">
        <v>1376</v>
      </c>
      <c r="K44" t="s">
        <v>336</v>
      </c>
      <c r="L44">
        <v>17</v>
      </c>
      <c r="M44" t="s">
        <v>58</v>
      </c>
      <c r="N44" t="s">
        <v>9602</v>
      </c>
      <c r="V44">
        <v>7</v>
      </c>
      <c r="W44">
        <v>5</v>
      </c>
      <c r="AE44">
        <v>5</v>
      </c>
      <c r="AI44" t="s">
        <v>31</v>
      </c>
      <c r="AS44" t="s">
        <v>41</v>
      </c>
      <c r="AV44" t="s">
        <v>9063</v>
      </c>
      <c r="AW44" t="s">
        <v>9064</v>
      </c>
      <c r="AX44" t="s">
        <v>9065</v>
      </c>
      <c r="AY44">
        <v>11.497780000000001</v>
      </c>
      <c r="AZ44">
        <v>11.93083</v>
      </c>
      <c r="BA44" t="s">
        <v>1378</v>
      </c>
      <c r="BB44" t="s">
        <v>64</v>
      </c>
    </row>
    <row r="45" spans="1:54" x14ac:dyDescent="0.3">
      <c r="A45">
        <v>2424</v>
      </c>
      <c r="B45" t="s">
        <v>9071</v>
      </c>
      <c r="C45" s="1">
        <v>44566</v>
      </c>
      <c r="D45">
        <v>1</v>
      </c>
      <c r="E45" t="s">
        <v>500</v>
      </c>
      <c r="F45" t="s">
        <v>169</v>
      </c>
      <c r="H45">
        <v>2022</v>
      </c>
      <c r="J45" t="s">
        <v>1376</v>
      </c>
      <c r="K45" t="s">
        <v>336</v>
      </c>
      <c r="L45">
        <v>0</v>
      </c>
      <c r="M45" t="s">
        <v>58</v>
      </c>
      <c r="N45" t="s">
        <v>9602</v>
      </c>
      <c r="AE45">
        <v>0</v>
      </c>
      <c r="AI45" t="s">
        <v>31</v>
      </c>
      <c r="AL45" t="s">
        <v>75</v>
      </c>
      <c r="AO45" t="s">
        <v>59</v>
      </c>
      <c r="AT45" t="s">
        <v>75</v>
      </c>
      <c r="AV45" t="s">
        <v>9072</v>
      </c>
      <c r="AW45" t="s">
        <v>9073</v>
      </c>
      <c r="AY45">
        <v>11.497780000000001</v>
      </c>
      <c r="AZ45">
        <v>11.93083</v>
      </c>
      <c r="BA45" t="s">
        <v>1378</v>
      </c>
      <c r="BB45" t="s">
        <v>64</v>
      </c>
    </row>
    <row r="46" spans="1:54" x14ac:dyDescent="0.3">
      <c r="A46">
        <v>2455</v>
      </c>
      <c r="B46" t="s">
        <v>9182</v>
      </c>
      <c r="C46" s="1">
        <v>44670</v>
      </c>
      <c r="D46">
        <v>4</v>
      </c>
      <c r="E46" t="s">
        <v>949</v>
      </c>
      <c r="F46" t="s">
        <v>100</v>
      </c>
      <c r="H46">
        <v>2022</v>
      </c>
      <c r="J46" t="s">
        <v>117</v>
      </c>
      <c r="K46" t="s">
        <v>81</v>
      </c>
      <c r="L46">
        <v>34</v>
      </c>
      <c r="M46" t="s">
        <v>58</v>
      </c>
      <c r="N46" t="s">
        <v>9602</v>
      </c>
      <c r="V46">
        <v>34</v>
      </c>
      <c r="AT46" t="s">
        <v>75</v>
      </c>
      <c r="AV46" t="s">
        <v>9183</v>
      </c>
      <c r="AW46" t="s">
        <v>9184</v>
      </c>
      <c r="AY46">
        <v>11.15</v>
      </c>
      <c r="AZ46">
        <v>12.75</v>
      </c>
      <c r="BA46" t="s">
        <v>120</v>
      </c>
      <c r="BB46" t="s">
        <v>64</v>
      </c>
    </row>
    <row r="47" spans="1:54" x14ac:dyDescent="0.3">
      <c r="A47">
        <v>787</v>
      </c>
      <c r="B47" t="s">
        <v>2969</v>
      </c>
      <c r="C47" s="1">
        <v>41883</v>
      </c>
      <c r="D47">
        <v>9</v>
      </c>
      <c r="E47" t="s">
        <v>263</v>
      </c>
      <c r="F47" t="s">
        <v>73</v>
      </c>
      <c r="H47">
        <v>2014</v>
      </c>
      <c r="J47" t="s">
        <v>879</v>
      </c>
      <c r="K47" t="s">
        <v>81</v>
      </c>
      <c r="L47">
        <v>70</v>
      </c>
      <c r="M47" t="s">
        <v>58</v>
      </c>
      <c r="N47" t="s">
        <v>9666</v>
      </c>
      <c r="V47">
        <v>70</v>
      </c>
      <c r="AH47" t="s">
        <v>30</v>
      </c>
      <c r="AI47" t="s">
        <v>31</v>
      </c>
      <c r="AL47" t="s">
        <v>75</v>
      </c>
      <c r="AV47" t="s">
        <v>2970</v>
      </c>
      <c r="AW47" t="s">
        <v>2971</v>
      </c>
      <c r="AX47" t="s">
        <v>2972</v>
      </c>
      <c r="AY47">
        <v>11.52079964</v>
      </c>
      <c r="AZ47">
        <v>13.680500029999999</v>
      </c>
      <c r="BA47" t="s">
        <v>882</v>
      </c>
      <c r="BB47" t="s">
        <v>64</v>
      </c>
    </row>
    <row r="48" spans="1:54" x14ac:dyDescent="0.3">
      <c r="A48">
        <v>802</v>
      </c>
      <c r="B48" t="s">
        <v>3028</v>
      </c>
      <c r="C48" s="1">
        <v>41894</v>
      </c>
      <c r="D48">
        <v>9</v>
      </c>
      <c r="E48" t="s">
        <v>263</v>
      </c>
      <c r="F48" t="s">
        <v>203</v>
      </c>
      <c r="H48">
        <v>2014</v>
      </c>
      <c r="I48" t="s">
        <v>2015</v>
      </c>
      <c r="J48" t="s">
        <v>80</v>
      </c>
      <c r="K48" t="s">
        <v>81</v>
      </c>
      <c r="L48">
        <v>17</v>
      </c>
      <c r="M48" t="s">
        <v>58</v>
      </c>
      <c r="N48" t="s">
        <v>9666</v>
      </c>
      <c r="Y48">
        <v>13</v>
      </c>
      <c r="AE48">
        <v>4</v>
      </c>
      <c r="AI48" t="s">
        <v>31</v>
      </c>
      <c r="AV48" t="s">
        <v>3026</v>
      </c>
      <c r="AW48" t="s">
        <v>3029</v>
      </c>
      <c r="AY48">
        <v>11.848400120000001</v>
      </c>
      <c r="AZ48">
        <v>13.17329979</v>
      </c>
      <c r="BA48" t="s">
        <v>85</v>
      </c>
      <c r="BB48" t="s">
        <v>64</v>
      </c>
    </row>
    <row r="49" spans="1:54" x14ac:dyDescent="0.3">
      <c r="A49">
        <v>807</v>
      </c>
      <c r="B49" t="s">
        <v>3045</v>
      </c>
      <c r="C49" s="1">
        <v>41899</v>
      </c>
      <c r="D49">
        <v>9</v>
      </c>
      <c r="E49" t="s">
        <v>263</v>
      </c>
      <c r="F49" t="s">
        <v>169</v>
      </c>
      <c r="H49">
        <v>2014</v>
      </c>
      <c r="I49" t="s">
        <v>1912</v>
      </c>
      <c r="J49" t="s">
        <v>348</v>
      </c>
      <c r="K49" t="s">
        <v>81</v>
      </c>
      <c r="L49">
        <v>150</v>
      </c>
      <c r="M49" t="s">
        <v>58</v>
      </c>
      <c r="N49" t="s">
        <v>9666</v>
      </c>
      <c r="V49">
        <v>150</v>
      </c>
      <c r="AI49" t="s">
        <v>31</v>
      </c>
      <c r="AU49" t="s">
        <v>3046</v>
      </c>
      <c r="AV49" t="s">
        <v>3040</v>
      </c>
      <c r="AY49">
        <v>11.8886652</v>
      </c>
      <c r="AZ49">
        <v>13.14772415</v>
      </c>
      <c r="BA49" t="s">
        <v>351</v>
      </c>
      <c r="BB49" t="s">
        <v>64</v>
      </c>
    </row>
    <row r="50" spans="1:54" x14ac:dyDescent="0.3">
      <c r="A50">
        <v>811</v>
      </c>
      <c r="B50" t="s">
        <v>3061</v>
      </c>
      <c r="C50" s="1">
        <v>41908</v>
      </c>
      <c r="D50">
        <v>9</v>
      </c>
      <c r="E50" t="s">
        <v>263</v>
      </c>
      <c r="F50" t="s">
        <v>203</v>
      </c>
      <c r="H50">
        <v>2014</v>
      </c>
      <c r="J50" t="s">
        <v>736</v>
      </c>
      <c r="K50" t="s">
        <v>81</v>
      </c>
      <c r="L50">
        <v>51</v>
      </c>
      <c r="M50" t="s">
        <v>58</v>
      </c>
      <c r="N50" t="s">
        <v>9666</v>
      </c>
      <c r="V50">
        <v>40</v>
      </c>
      <c r="W50">
        <v>11</v>
      </c>
      <c r="AI50" t="s">
        <v>31</v>
      </c>
      <c r="AU50" t="s">
        <v>3062</v>
      </c>
      <c r="AV50" t="s">
        <v>3063</v>
      </c>
      <c r="AW50" t="s">
        <v>3064</v>
      </c>
      <c r="AX50" t="s">
        <v>3065</v>
      </c>
      <c r="AY50">
        <v>11.64630032</v>
      </c>
      <c r="AZ50">
        <v>13.4211998</v>
      </c>
      <c r="BA50" t="s">
        <v>739</v>
      </c>
      <c r="BB50" t="s">
        <v>64</v>
      </c>
    </row>
    <row r="51" spans="1:54" ht="28.8" x14ac:dyDescent="0.3">
      <c r="A51">
        <v>818</v>
      </c>
      <c r="B51" s="2" t="s">
        <v>3086</v>
      </c>
      <c r="C51" s="1">
        <v>41918</v>
      </c>
      <c r="D51">
        <v>10</v>
      </c>
      <c r="E51" t="s">
        <v>290</v>
      </c>
      <c r="F51" t="s">
        <v>73</v>
      </c>
      <c r="H51">
        <v>2014</v>
      </c>
      <c r="J51" t="s">
        <v>785</v>
      </c>
      <c r="K51" t="s">
        <v>251</v>
      </c>
      <c r="L51">
        <v>270</v>
      </c>
      <c r="M51" t="s">
        <v>58</v>
      </c>
      <c r="N51" t="s">
        <v>9666</v>
      </c>
      <c r="V51">
        <v>200</v>
      </c>
      <c r="W51">
        <v>70</v>
      </c>
      <c r="AI51" t="s">
        <v>31</v>
      </c>
      <c r="AV51" t="s">
        <v>3087</v>
      </c>
      <c r="AY51">
        <v>10.802499770000001</v>
      </c>
      <c r="AZ51">
        <v>13.452899929999999</v>
      </c>
      <c r="BA51" t="s">
        <v>788</v>
      </c>
      <c r="BB51" t="s">
        <v>64</v>
      </c>
    </row>
    <row r="52" spans="1:54" x14ac:dyDescent="0.3">
      <c r="A52">
        <v>842</v>
      </c>
      <c r="B52" t="s">
        <v>3176</v>
      </c>
      <c r="C52" s="1">
        <v>41948</v>
      </c>
      <c r="D52">
        <v>11</v>
      </c>
      <c r="E52" t="s">
        <v>327</v>
      </c>
      <c r="F52" t="s">
        <v>169</v>
      </c>
      <c r="H52">
        <v>2014</v>
      </c>
      <c r="I52" t="s">
        <v>2006</v>
      </c>
      <c r="J52" t="s">
        <v>2007</v>
      </c>
      <c r="K52" t="s">
        <v>81</v>
      </c>
      <c r="L52">
        <v>45</v>
      </c>
      <c r="M52" t="s">
        <v>58</v>
      </c>
      <c r="N52" t="s">
        <v>9666</v>
      </c>
      <c r="V52">
        <v>24</v>
      </c>
      <c r="AE52">
        <v>21</v>
      </c>
      <c r="AI52" t="s">
        <v>31</v>
      </c>
      <c r="AT52" t="s">
        <v>75</v>
      </c>
      <c r="AU52" t="s">
        <v>3177</v>
      </c>
      <c r="AV52" t="s">
        <v>3178</v>
      </c>
      <c r="AW52" t="s">
        <v>3179</v>
      </c>
      <c r="AY52">
        <v>13.42829323</v>
      </c>
      <c r="AZ52">
        <v>13.325674060000001</v>
      </c>
      <c r="BA52" t="s">
        <v>2008</v>
      </c>
      <c r="BB52" t="s">
        <v>64</v>
      </c>
    </row>
    <row r="53" spans="1:54" x14ac:dyDescent="0.3">
      <c r="A53">
        <v>866</v>
      </c>
      <c r="B53" t="s">
        <v>3267</v>
      </c>
      <c r="C53" s="1">
        <v>41970</v>
      </c>
      <c r="D53">
        <v>11</v>
      </c>
      <c r="E53" t="s">
        <v>327</v>
      </c>
      <c r="F53" t="s">
        <v>88</v>
      </c>
      <c r="H53">
        <v>2014</v>
      </c>
      <c r="J53" t="s">
        <v>1268</v>
      </c>
      <c r="K53" t="s">
        <v>81</v>
      </c>
      <c r="L53">
        <v>30</v>
      </c>
      <c r="M53" t="s">
        <v>58</v>
      </c>
      <c r="N53" t="s">
        <v>9666</v>
      </c>
      <c r="P53" t="s">
        <v>2538</v>
      </c>
      <c r="V53">
        <v>30</v>
      </c>
      <c r="Y53">
        <v>0</v>
      </c>
      <c r="AI53" t="s">
        <v>31</v>
      </c>
      <c r="AT53" t="s">
        <v>75</v>
      </c>
      <c r="AV53" t="s">
        <v>3268</v>
      </c>
      <c r="AY53">
        <v>12.49260044</v>
      </c>
      <c r="AZ53">
        <v>12.777799610000001</v>
      </c>
      <c r="BA53" t="s">
        <v>1272</v>
      </c>
      <c r="BB53" t="s">
        <v>64</v>
      </c>
    </row>
    <row r="54" spans="1:54" x14ac:dyDescent="0.3">
      <c r="A54">
        <v>871</v>
      </c>
      <c r="B54" t="s">
        <v>3283</v>
      </c>
      <c r="C54" s="1">
        <v>41974</v>
      </c>
      <c r="D54">
        <v>12</v>
      </c>
      <c r="E54" t="s">
        <v>390</v>
      </c>
      <c r="F54" t="s">
        <v>73</v>
      </c>
      <c r="H54">
        <v>2014</v>
      </c>
      <c r="J54" t="s">
        <v>736</v>
      </c>
      <c r="K54" t="s">
        <v>81</v>
      </c>
      <c r="L54">
        <v>70</v>
      </c>
      <c r="M54" t="s">
        <v>58</v>
      </c>
      <c r="N54" t="s">
        <v>9666</v>
      </c>
      <c r="V54">
        <v>70</v>
      </c>
      <c r="AI54" t="s">
        <v>31</v>
      </c>
      <c r="AT54" t="s">
        <v>75</v>
      </c>
      <c r="AV54" t="s">
        <v>3284</v>
      </c>
      <c r="AW54" t="s">
        <v>3285</v>
      </c>
      <c r="AY54">
        <v>11.64630032</v>
      </c>
      <c r="AZ54">
        <v>13.4211998</v>
      </c>
      <c r="BA54" t="s">
        <v>739</v>
      </c>
      <c r="BB54" t="s">
        <v>64</v>
      </c>
    </row>
    <row r="55" spans="1:54" x14ac:dyDescent="0.3">
      <c r="A55">
        <v>873</v>
      </c>
      <c r="B55" t="s">
        <v>3291</v>
      </c>
      <c r="C55" s="1">
        <v>41977</v>
      </c>
      <c r="D55">
        <v>12</v>
      </c>
      <c r="E55" t="s">
        <v>390</v>
      </c>
      <c r="F55" t="s">
        <v>88</v>
      </c>
      <c r="H55">
        <v>2014</v>
      </c>
      <c r="I55" t="s">
        <v>3292</v>
      </c>
      <c r="J55" t="s">
        <v>3170</v>
      </c>
      <c r="K55" t="s">
        <v>306</v>
      </c>
      <c r="L55">
        <v>101</v>
      </c>
      <c r="M55" t="s">
        <v>58</v>
      </c>
      <c r="N55" t="s">
        <v>9666</v>
      </c>
      <c r="V55">
        <v>67</v>
      </c>
      <c r="W55">
        <v>10</v>
      </c>
      <c r="AE55">
        <v>24</v>
      </c>
      <c r="AI55" t="s">
        <v>31</v>
      </c>
      <c r="AL55" t="s">
        <v>75</v>
      </c>
      <c r="AO55" t="s">
        <v>59</v>
      </c>
      <c r="AR55" t="s">
        <v>40</v>
      </c>
      <c r="AT55" t="s">
        <v>75</v>
      </c>
      <c r="AU55" t="s">
        <v>3293</v>
      </c>
      <c r="AV55" t="s">
        <v>3294</v>
      </c>
      <c r="AW55" t="s">
        <v>3295</v>
      </c>
      <c r="AX55" t="s">
        <v>3296</v>
      </c>
      <c r="AY55">
        <v>10.848210330000001</v>
      </c>
      <c r="AZ55">
        <v>11.435919760000001</v>
      </c>
      <c r="BA55" t="s">
        <v>3175</v>
      </c>
      <c r="BB55" t="s">
        <v>64</v>
      </c>
    </row>
    <row r="56" spans="1:54" x14ac:dyDescent="0.3">
      <c r="A56">
        <v>884</v>
      </c>
      <c r="B56" t="s">
        <v>3335</v>
      </c>
      <c r="C56" s="1">
        <v>41992</v>
      </c>
      <c r="D56">
        <v>12</v>
      </c>
      <c r="E56" t="s">
        <v>390</v>
      </c>
      <c r="F56" t="s">
        <v>203</v>
      </c>
      <c r="H56">
        <v>2014</v>
      </c>
      <c r="J56" t="s">
        <v>117</v>
      </c>
      <c r="K56" t="s">
        <v>81</v>
      </c>
      <c r="L56">
        <v>113</v>
      </c>
      <c r="M56" t="s">
        <v>58</v>
      </c>
      <c r="N56" t="s">
        <v>9666</v>
      </c>
      <c r="P56" t="s">
        <v>2538</v>
      </c>
      <c r="V56">
        <v>110</v>
      </c>
      <c r="AE56">
        <v>3</v>
      </c>
      <c r="AI56" t="s">
        <v>31</v>
      </c>
      <c r="AT56" t="s">
        <v>75</v>
      </c>
      <c r="AV56" t="s">
        <v>3336</v>
      </c>
      <c r="AW56" t="s">
        <v>3337</v>
      </c>
      <c r="AY56">
        <v>11.148200040000001</v>
      </c>
      <c r="AZ56">
        <v>12.7560997</v>
      </c>
      <c r="BA56" t="s">
        <v>120</v>
      </c>
      <c r="BB56" t="s">
        <v>64</v>
      </c>
    </row>
    <row r="57" spans="1:54" x14ac:dyDescent="0.3">
      <c r="A57">
        <v>886</v>
      </c>
      <c r="B57" t="s">
        <v>3341</v>
      </c>
      <c r="C57" s="1">
        <v>41993</v>
      </c>
      <c r="D57">
        <v>12</v>
      </c>
      <c r="E57" t="s">
        <v>390</v>
      </c>
      <c r="F57" t="s">
        <v>206</v>
      </c>
      <c r="H57">
        <v>2014</v>
      </c>
      <c r="J57" t="s">
        <v>117</v>
      </c>
      <c r="K57" t="s">
        <v>81</v>
      </c>
      <c r="L57">
        <v>82</v>
      </c>
      <c r="M57" t="s">
        <v>58</v>
      </c>
      <c r="N57" t="s">
        <v>9666</v>
      </c>
      <c r="V57">
        <v>80</v>
      </c>
      <c r="W57">
        <v>2</v>
      </c>
      <c r="AI57" t="s">
        <v>31</v>
      </c>
      <c r="AT57" t="s">
        <v>75</v>
      </c>
      <c r="AV57" t="s">
        <v>3342</v>
      </c>
      <c r="AW57" t="s">
        <v>3343</v>
      </c>
      <c r="AY57">
        <v>11.148200040000001</v>
      </c>
      <c r="AZ57">
        <v>12.7560997</v>
      </c>
      <c r="BA57" t="s">
        <v>120</v>
      </c>
      <c r="BB57" t="s">
        <v>64</v>
      </c>
    </row>
    <row r="58" spans="1:54" x14ac:dyDescent="0.3">
      <c r="A58">
        <v>912</v>
      </c>
      <c r="B58" t="s">
        <v>3446</v>
      </c>
      <c r="C58" s="1">
        <v>42014</v>
      </c>
      <c r="D58">
        <v>1</v>
      </c>
      <c r="E58" t="s">
        <v>500</v>
      </c>
      <c r="F58" t="s">
        <v>206</v>
      </c>
      <c r="H58">
        <v>2015</v>
      </c>
      <c r="J58" t="s">
        <v>938</v>
      </c>
      <c r="K58" t="s">
        <v>81</v>
      </c>
      <c r="L58">
        <v>24</v>
      </c>
      <c r="M58" t="s">
        <v>58</v>
      </c>
      <c r="N58" t="s">
        <v>9666</v>
      </c>
      <c r="V58">
        <v>24</v>
      </c>
      <c r="AI58" t="s">
        <v>31</v>
      </c>
      <c r="AT58" t="s">
        <v>75</v>
      </c>
      <c r="AU58" t="s">
        <v>3447</v>
      </c>
      <c r="AV58" t="s">
        <v>3448</v>
      </c>
      <c r="AW58" t="s">
        <v>3449</v>
      </c>
      <c r="AY58">
        <v>10.65087986</v>
      </c>
      <c r="AZ58">
        <v>12.90927029</v>
      </c>
      <c r="BA58" t="s">
        <v>941</v>
      </c>
      <c r="BB58" t="s">
        <v>64</v>
      </c>
    </row>
    <row r="59" spans="1:54" x14ac:dyDescent="0.3">
      <c r="A59">
        <v>918</v>
      </c>
      <c r="B59" t="s">
        <v>3469</v>
      </c>
      <c r="C59" s="1">
        <v>42018</v>
      </c>
      <c r="D59">
        <v>1</v>
      </c>
      <c r="E59" t="s">
        <v>500</v>
      </c>
      <c r="F59" t="s">
        <v>169</v>
      </c>
      <c r="H59">
        <v>2015</v>
      </c>
      <c r="J59" t="s">
        <v>94</v>
      </c>
      <c r="K59" t="s">
        <v>81</v>
      </c>
      <c r="L59">
        <v>42</v>
      </c>
      <c r="M59" t="s">
        <v>58</v>
      </c>
      <c r="N59" t="s">
        <v>9666</v>
      </c>
      <c r="V59">
        <v>42</v>
      </c>
      <c r="AH59" t="s">
        <v>30</v>
      </c>
      <c r="AI59" t="s">
        <v>31</v>
      </c>
      <c r="AT59" t="s">
        <v>75</v>
      </c>
      <c r="AU59" t="s">
        <v>3470</v>
      </c>
      <c r="AV59" t="s">
        <v>3471</v>
      </c>
      <c r="AW59" t="s">
        <v>3472</v>
      </c>
      <c r="AX59" t="s">
        <v>3473</v>
      </c>
      <c r="AY59">
        <v>10.61758041</v>
      </c>
      <c r="AZ59">
        <v>12.17827988</v>
      </c>
      <c r="BA59" t="s">
        <v>98</v>
      </c>
      <c r="BB59" t="s">
        <v>64</v>
      </c>
    </row>
    <row r="60" spans="1:54" x14ac:dyDescent="0.3">
      <c r="A60">
        <v>922</v>
      </c>
      <c r="B60" t="s">
        <v>3484</v>
      </c>
      <c r="C60" s="1">
        <v>42022</v>
      </c>
      <c r="D60">
        <v>1</v>
      </c>
      <c r="E60" t="s">
        <v>500</v>
      </c>
      <c r="F60" t="s">
        <v>56</v>
      </c>
      <c r="H60">
        <v>2015</v>
      </c>
      <c r="I60" t="s">
        <v>3485</v>
      </c>
      <c r="J60" t="s">
        <v>250</v>
      </c>
      <c r="K60" t="s">
        <v>251</v>
      </c>
      <c r="L60">
        <v>6</v>
      </c>
      <c r="M60" t="s">
        <v>58</v>
      </c>
      <c r="N60" t="s">
        <v>9666</v>
      </c>
      <c r="AE60">
        <v>6</v>
      </c>
      <c r="AI60" t="s">
        <v>31</v>
      </c>
      <c r="AT60" t="s">
        <v>75</v>
      </c>
      <c r="AV60" t="s">
        <v>3486</v>
      </c>
      <c r="AW60" t="s">
        <v>3487</v>
      </c>
      <c r="AY60">
        <v>9.3588600159999995</v>
      </c>
      <c r="AZ60">
        <v>12.545869830000001</v>
      </c>
      <c r="BA60" t="s">
        <v>2080</v>
      </c>
      <c r="BB60" t="s">
        <v>64</v>
      </c>
    </row>
    <row r="61" spans="1:54" x14ac:dyDescent="0.3">
      <c r="A61">
        <v>923</v>
      </c>
      <c r="B61" t="s">
        <v>3488</v>
      </c>
      <c r="C61" s="1">
        <v>42022</v>
      </c>
      <c r="D61">
        <v>1</v>
      </c>
      <c r="E61" t="s">
        <v>500</v>
      </c>
      <c r="F61" t="s">
        <v>56</v>
      </c>
      <c r="H61">
        <v>2015</v>
      </c>
      <c r="I61" t="s">
        <v>3489</v>
      </c>
      <c r="J61" t="s">
        <v>2861</v>
      </c>
      <c r="K61" t="s">
        <v>251</v>
      </c>
      <c r="L61">
        <v>3</v>
      </c>
      <c r="M61" t="s">
        <v>58</v>
      </c>
      <c r="N61" t="s">
        <v>9666</v>
      </c>
      <c r="AE61">
        <v>3</v>
      </c>
      <c r="AI61" t="s">
        <v>31</v>
      </c>
      <c r="AP61" t="s">
        <v>38</v>
      </c>
      <c r="AT61" t="s">
        <v>75</v>
      </c>
      <c r="AV61" t="s">
        <v>3486</v>
      </c>
      <c r="AY61">
        <v>10.232799529999999</v>
      </c>
      <c r="AZ61">
        <v>12.93529987</v>
      </c>
      <c r="BA61" t="s">
        <v>2863</v>
      </c>
      <c r="BB61" t="s">
        <v>64</v>
      </c>
    </row>
    <row r="62" spans="1:54" x14ac:dyDescent="0.3">
      <c r="A62">
        <v>927</v>
      </c>
      <c r="B62" t="s">
        <v>3497</v>
      </c>
      <c r="C62" s="1">
        <v>42029</v>
      </c>
      <c r="D62">
        <v>1</v>
      </c>
      <c r="E62" t="s">
        <v>500</v>
      </c>
      <c r="F62" t="s">
        <v>56</v>
      </c>
      <c r="H62">
        <v>2015</v>
      </c>
      <c r="J62" t="s">
        <v>736</v>
      </c>
      <c r="K62" t="s">
        <v>81</v>
      </c>
      <c r="M62" t="s">
        <v>58</v>
      </c>
      <c r="N62" t="s">
        <v>9666</v>
      </c>
      <c r="AV62" t="s">
        <v>3494</v>
      </c>
      <c r="AY62">
        <v>11.64630032</v>
      </c>
      <c r="AZ62">
        <v>13.4211998</v>
      </c>
      <c r="BA62" t="s">
        <v>739</v>
      </c>
      <c r="BB62" t="s">
        <v>64</v>
      </c>
    </row>
    <row r="63" spans="1:54" x14ac:dyDescent="0.3">
      <c r="A63">
        <v>929</v>
      </c>
      <c r="B63" t="s">
        <v>3504</v>
      </c>
      <c r="C63" s="1">
        <v>42030</v>
      </c>
      <c r="D63">
        <v>1</v>
      </c>
      <c r="E63" t="s">
        <v>500</v>
      </c>
      <c r="F63" t="s">
        <v>73</v>
      </c>
      <c r="H63">
        <v>2015</v>
      </c>
      <c r="J63" t="s">
        <v>1819</v>
      </c>
      <c r="K63" t="s">
        <v>81</v>
      </c>
      <c r="L63">
        <v>0</v>
      </c>
      <c r="M63" t="s">
        <v>58</v>
      </c>
      <c r="N63" t="s">
        <v>9666</v>
      </c>
      <c r="AE63">
        <v>0</v>
      </c>
      <c r="AH63" t="s">
        <v>30</v>
      </c>
      <c r="AT63" t="s">
        <v>75</v>
      </c>
      <c r="AV63" t="s">
        <v>3505</v>
      </c>
      <c r="AW63" t="s">
        <v>3506</v>
      </c>
      <c r="AY63">
        <v>12.67990017</v>
      </c>
      <c r="AZ63">
        <v>13.61610031</v>
      </c>
      <c r="BA63" t="s">
        <v>1822</v>
      </c>
      <c r="BB63" t="s">
        <v>64</v>
      </c>
    </row>
    <row r="64" spans="1:54" x14ac:dyDescent="0.3">
      <c r="A64">
        <v>945</v>
      </c>
      <c r="B64" t="s">
        <v>3572</v>
      </c>
      <c r="C64" s="1">
        <v>42046</v>
      </c>
      <c r="D64">
        <v>2</v>
      </c>
      <c r="E64" t="s">
        <v>650</v>
      </c>
      <c r="F64" t="s">
        <v>169</v>
      </c>
      <c r="H64">
        <v>2015</v>
      </c>
      <c r="I64" t="s">
        <v>3573</v>
      </c>
      <c r="J64" t="s">
        <v>233</v>
      </c>
      <c r="K64" t="s">
        <v>81</v>
      </c>
      <c r="L64">
        <v>13</v>
      </c>
      <c r="M64" t="s">
        <v>58</v>
      </c>
      <c r="N64" t="s">
        <v>9666</v>
      </c>
      <c r="V64">
        <v>13</v>
      </c>
      <c r="AI64" t="s">
        <v>31</v>
      </c>
      <c r="AT64" t="s">
        <v>75</v>
      </c>
      <c r="AV64" t="s">
        <v>3574</v>
      </c>
      <c r="AW64" t="s">
        <v>3575</v>
      </c>
      <c r="AY64">
        <v>12.36865044</v>
      </c>
      <c r="AZ64">
        <v>14.206379889999999</v>
      </c>
      <c r="BA64" t="s">
        <v>235</v>
      </c>
      <c r="BB64" t="s">
        <v>64</v>
      </c>
    </row>
    <row r="65" spans="1:54" x14ac:dyDescent="0.3">
      <c r="A65">
        <v>951</v>
      </c>
      <c r="B65" t="s">
        <v>3597</v>
      </c>
      <c r="C65" s="1">
        <v>42049</v>
      </c>
      <c r="D65">
        <v>2</v>
      </c>
      <c r="E65" t="s">
        <v>650</v>
      </c>
      <c r="F65" t="s">
        <v>206</v>
      </c>
      <c r="H65">
        <v>2015</v>
      </c>
      <c r="J65" t="s">
        <v>3598</v>
      </c>
      <c r="K65" t="s">
        <v>430</v>
      </c>
      <c r="L65">
        <v>2</v>
      </c>
      <c r="M65" t="s">
        <v>58</v>
      </c>
      <c r="N65" t="s">
        <v>9666</v>
      </c>
      <c r="V65">
        <v>2</v>
      </c>
      <c r="AI65" t="s">
        <v>31</v>
      </c>
      <c r="AO65" t="s">
        <v>59</v>
      </c>
      <c r="AV65" t="s">
        <v>3599</v>
      </c>
      <c r="AW65" t="s">
        <v>3600</v>
      </c>
      <c r="AY65">
        <v>11.39181995</v>
      </c>
      <c r="AZ65">
        <v>8.6655998230000009</v>
      </c>
      <c r="BA65" t="s">
        <v>3601</v>
      </c>
      <c r="BB65" t="s">
        <v>64</v>
      </c>
    </row>
    <row r="66" spans="1:54" x14ac:dyDescent="0.3">
      <c r="A66">
        <v>990</v>
      </c>
      <c r="B66" t="s">
        <v>3730</v>
      </c>
      <c r="C66" s="1">
        <v>42073</v>
      </c>
      <c r="D66">
        <v>3</v>
      </c>
      <c r="E66" t="s">
        <v>828</v>
      </c>
      <c r="F66" t="s">
        <v>100</v>
      </c>
      <c r="H66">
        <v>2015</v>
      </c>
      <c r="J66" t="s">
        <v>879</v>
      </c>
      <c r="K66" t="s">
        <v>81</v>
      </c>
      <c r="M66" t="s">
        <v>58</v>
      </c>
      <c r="N66" t="s">
        <v>9666</v>
      </c>
      <c r="AI66" t="s">
        <v>31</v>
      </c>
      <c r="AT66" t="s">
        <v>75</v>
      </c>
      <c r="AV66" t="s">
        <v>3731</v>
      </c>
      <c r="AY66">
        <v>11.52079964</v>
      </c>
      <c r="AZ66">
        <v>13.680500029999999</v>
      </c>
      <c r="BA66" t="s">
        <v>882</v>
      </c>
      <c r="BB66" t="s">
        <v>64</v>
      </c>
    </row>
    <row r="67" spans="1:54" x14ac:dyDescent="0.3">
      <c r="A67">
        <v>993</v>
      </c>
      <c r="B67" t="s">
        <v>3739</v>
      </c>
      <c r="C67" s="1">
        <v>42078</v>
      </c>
      <c r="D67">
        <v>3</v>
      </c>
      <c r="E67" t="s">
        <v>828</v>
      </c>
      <c r="F67" t="s">
        <v>56</v>
      </c>
      <c r="H67">
        <v>2015</v>
      </c>
      <c r="I67" t="s">
        <v>1608</v>
      </c>
      <c r="J67" t="s">
        <v>1609</v>
      </c>
      <c r="K67" t="s">
        <v>81</v>
      </c>
      <c r="L67">
        <v>100</v>
      </c>
      <c r="M67" t="s">
        <v>58</v>
      </c>
      <c r="N67" t="s">
        <v>9666</v>
      </c>
      <c r="AE67">
        <v>100</v>
      </c>
      <c r="AI67" t="s">
        <v>31</v>
      </c>
      <c r="AJ67" t="s">
        <v>32</v>
      </c>
      <c r="AL67" t="s">
        <v>75</v>
      </c>
      <c r="AT67" t="s">
        <v>75</v>
      </c>
      <c r="AU67" t="s">
        <v>3740</v>
      </c>
      <c r="AV67" t="s">
        <v>3741</v>
      </c>
      <c r="AW67" t="s">
        <v>3742</v>
      </c>
      <c r="AY67">
        <v>13.09910011</v>
      </c>
      <c r="AZ67">
        <v>12.511400220000001</v>
      </c>
      <c r="BA67" t="s">
        <v>1612</v>
      </c>
      <c r="BB67" t="s">
        <v>64</v>
      </c>
    </row>
    <row r="68" spans="1:54" x14ac:dyDescent="0.3">
      <c r="A68">
        <v>998</v>
      </c>
      <c r="B68" t="s">
        <v>3757</v>
      </c>
      <c r="C68" s="1">
        <v>42084</v>
      </c>
      <c r="D68">
        <v>3</v>
      </c>
      <c r="E68" t="s">
        <v>828</v>
      </c>
      <c r="F68" t="s">
        <v>206</v>
      </c>
      <c r="H68">
        <v>2015</v>
      </c>
      <c r="J68" t="s">
        <v>879</v>
      </c>
      <c r="K68" t="s">
        <v>81</v>
      </c>
      <c r="L68">
        <v>21</v>
      </c>
      <c r="M68" t="s">
        <v>58</v>
      </c>
      <c r="N68" t="s">
        <v>9666</v>
      </c>
      <c r="V68">
        <v>20</v>
      </c>
      <c r="W68">
        <v>1</v>
      </c>
      <c r="AI68" t="s">
        <v>31</v>
      </c>
      <c r="AT68" t="s">
        <v>75</v>
      </c>
      <c r="AV68" t="s">
        <v>3758</v>
      </c>
      <c r="AW68" t="s">
        <v>3759</v>
      </c>
      <c r="AY68">
        <v>11.52079964</v>
      </c>
      <c r="AZ68">
        <v>13.680500029999999</v>
      </c>
      <c r="BA68" t="s">
        <v>882</v>
      </c>
      <c r="BB68" t="s">
        <v>64</v>
      </c>
    </row>
    <row r="69" spans="1:54" x14ac:dyDescent="0.3">
      <c r="A69">
        <v>1033</v>
      </c>
      <c r="B69" t="s">
        <v>3884</v>
      </c>
      <c r="C69" s="1">
        <v>42127</v>
      </c>
      <c r="D69">
        <v>5</v>
      </c>
      <c r="E69" t="s">
        <v>55</v>
      </c>
      <c r="F69" t="s">
        <v>56</v>
      </c>
      <c r="H69">
        <v>2015</v>
      </c>
      <c r="I69" t="s">
        <v>3853</v>
      </c>
      <c r="J69" t="s">
        <v>1498</v>
      </c>
      <c r="K69" t="s">
        <v>81</v>
      </c>
      <c r="L69">
        <v>21</v>
      </c>
      <c r="M69" t="s">
        <v>58</v>
      </c>
      <c r="N69" t="s">
        <v>9666</v>
      </c>
      <c r="V69">
        <v>20</v>
      </c>
      <c r="W69">
        <v>1</v>
      </c>
      <c r="AI69" t="s">
        <v>31</v>
      </c>
      <c r="AT69" t="s">
        <v>75</v>
      </c>
      <c r="AU69" t="s">
        <v>3885</v>
      </c>
      <c r="AV69" t="s">
        <v>3886</v>
      </c>
      <c r="AY69">
        <v>11.0854</v>
      </c>
      <c r="AZ69">
        <v>13.69190025</v>
      </c>
      <c r="BA69" t="s">
        <v>1499</v>
      </c>
      <c r="BB69" t="s">
        <v>64</v>
      </c>
    </row>
    <row r="70" spans="1:54" x14ac:dyDescent="0.3">
      <c r="A70">
        <v>1066</v>
      </c>
      <c r="B70" t="s">
        <v>4004</v>
      </c>
      <c r="C70" s="1">
        <v>42163</v>
      </c>
      <c r="D70">
        <v>6</v>
      </c>
      <c r="E70" t="s">
        <v>87</v>
      </c>
      <c r="F70" t="s">
        <v>73</v>
      </c>
      <c r="H70">
        <v>2015</v>
      </c>
      <c r="I70" t="s">
        <v>4005</v>
      </c>
      <c r="J70" t="s">
        <v>906</v>
      </c>
      <c r="K70" t="s">
        <v>65</v>
      </c>
      <c r="L70">
        <v>1</v>
      </c>
      <c r="M70" t="s">
        <v>58</v>
      </c>
      <c r="N70" t="s">
        <v>9666</v>
      </c>
      <c r="W70">
        <v>1</v>
      </c>
      <c r="AI70" t="s">
        <v>31</v>
      </c>
      <c r="AT70" t="s">
        <v>75</v>
      </c>
      <c r="AV70" t="s">
        <v>4006</v>
      </c>
      <c r="AY70">
        <v>10.450139999999999</v>
      </c>
      <c r="AZ70">
        <v>7.4473299979999998</v>
      </c>
      <c r="BA70" t="s">
        <v>911</v>
      </c>
      <c r="BB70" t="s">
        <v>64</v>
      </c>
    </row>
    <row r="71" spans="1:54" x14ac:dyDescent="0.3">
      <c r="A71">
        <v>1137</v>
      </c>
      <c r="B71" t="s">
        <v>4268</v>
      </c>
      <c r="C71" s="1">
        <v>42216</v>
      </c>
      <c r="D71">
        <v>7</v>
      </c>
      <c r="E71" t="s">
        <v>154</v>
      </c>
      <c r="F71" t="s">
        <v>203</v>
      </c>
      <c r="H71">
        <v>2015</v>
      </c>
      <c r="L71">
        <v>119</v>
      </c>
      <c r="M71" t="s">
        <v>58</v>
      </c>
      <c r="N71" t="s">
        <v>9666</v>
      </c>
      <c r="V71">
        <v>117</v>
      </c>
      <c r="W71">
        <v>2</v>
      </c>
      <c r="AI71" t="s">
        <v>31</v>
      </c>
      <c r="AT71" t="s">
        <v>75</v>
      </c>
      <c r="AU71" t="s">
        <v>4269</v>
      </c>
      <c r="AV71" t="s">
        <v>4270</v>
      </c>
      <c r="AW71" t="s">
        <v>4271</v>
      </c>
      <c r="AY71">
        <v>13.433332999999999</v>
      </c>
      <c r="AZ71">
        <v>14.383333</v>
      </c>
      <c r="BA71" t="s">
        <v>3004</v>
      </c>
      <c r="BB71" t="s">
        <v>64</v>
      </c>
    </row>
    <row r="72" spans="1:54" x14ac:dyDescent="0.3">
      <c r="A72">
        <v>1139</v>
      </c>
      <c r="B72" t="s">
        <v>4276</v>
      </c>
      <c r="C72" s="1">
        <v>42218</v>
      </c>
      <c r="D72">
        <v>8</v>
      </c>
      <c r="E72" t="s">
        <v>212</v>
      </c>
      <c r="F72" t="s">
        <v>56</v>
      </c>
      <c r="H72">
        <v>2015</v>
      </c>
      <c r="I72" t="s">
        <v>2409</v>
      </c>
      <c r="J72" t="s">
        <v>1498</v>
      </c>
      <c r="K72" t="s">
        <v>81</v>
      </c>
      <c r="M72" t="s">
        <v>58</v>
      </c>
      <c r="N72" t="s">
        <v>9666</v>
      </c>
      <c r="AL72" t="s">
        <v>75</v>
      </c>
      <c r="AT72" t="s">
        <v>75</v>
      </c>
      <c r="AV72" t="s">
        <v>4277</v>
      </c>
      <c r="AY72">
        <v>11.08539963</v>
      </c>
      <c r="AZ72">
        <v>13.69190025</v>
      </c>
      <c r="BA72" t="s">
        <v>1499</v>
      </c>
      <c r="BB72" t="s">
        <v>64</v>
      </c>
    </row>
    <row r="73" spans="1:54" x14ac:dyDescent="0.3">
      <c r="A73">
        <v>1143</v>
      </c>
      <c r="B73" t="s">
        <v>4290</v>
      </c>
      <c r="C73" s="1">
        <v>42220</v>
      </c>
      <c r="D73">
        <v>8</v>
      </c>
      <c r="E73" t="s">
        <v>212</v>
      </c>
      <c r="F73" t="s">
        <v>100</v>
      </c>
      <c r="H73">
        <v>2015</v>
      </c>
      <c r="I73" t="s">
        <v>1876</v>
      </c>
      <c r="J73" t="s">
        <v>414</v>
      </c>
      <c r="K73" t="s">
        <v>81</v>
      </c>
      <c r="L73">
        <v>23</v>
      </c>
      <c r="M73" t="s">
        <v>58</v>
      </c>
      <c r="N73" t="s">
        <v>9666</v>
      </c>
      <c r="V73">
        <v>13</v>
      </c>
      <c r="AE73">
        <v>10</v>
      </c>
      <c r="AI73" t="s">
        <v>31</v>
      </c>
      <c r="AT73" t="s">
        <v>75</v>
      </c>
      <c r="AV73" t="s">
        <v>4291</v>
      </c>
      <c r="AW73" t="s">
        <v>4292</v>
      </c>
      <c r="AY73">
        <v>12.925399779999999</v>
      </c>
      <c r="AZ73">
        <v>13.559900280000001</v>
      </c>
      <c r="BA73" t="s">
        <v>417</v>
      </c>
      <c r="BB73" t="s">
        <v>64</v>
      </c>
    </row>
    <row r="74" spans="1:54" x14ac:dyDescent="0.3">
      <c r="A74">
        <v>1174</v>
      </c>
      <c r="B74" t="s">
        <v>4411</v>
      </c>
      <c r="C74" s="1">
        <v>42252</v>
      </c>
      <c r="D74">
        <v>9</v>
      </c>
      <c r="E74" t="s">
        <v>263</v>
      </c>
      <c r="F74" t="s">
        <v>206</v>
      </c>
      <c r="H74">
        <v>2015</v>
      </c>
      <c r="I74" t="s">
        <v>4412</v>
      </c>
      <c r="J74" t="s">
        <v>4413</v>
      </c>
      <c r="K74" t="s">
        <v>4414</v>
      </c>
      <c r="L74">
        <v>3</v>
      </c>
      <c r="M74" t="s">
        <v>58</v>
      </c>
      <c r="N74" t="s">
        <v>9666</v>
      </c>
      <c r="V74">
        <v>3</v>
      </c>
      <c r="AI74" t="s">
        <v>31</v>
      </c>
      <c r="AT74" t="s">
        <v>75</v>
      </c>
      <c r="AV74" t="s">
        <v>4415</v>
      </c>
      <c r="AY74">
        <v>5.3276600839999997</v>
      </c>
      <c r="AZ74">
        <v>5.7396898270000003</v>
      </c>
      <c r="BA74" t="s">
        <v>4416</v>
      </c>
      <c r="BB74" t="s">
        <v>64</v>
      </c>
    </row>
    <row r="75" spans="1:54" x14ac:dyDescent="0.3">
      <c r="A75">
        <v>1206</v>
      </c>
      <c r="B75" t="s">
        <v>4540</v>
      </c>
      <c r="C75" s="1">
        <v>42290</v>
      </c>
      <c r="D75">
        <v>10</v>
      </c>
      <c r="E75" t="s">
        <v>290</v>
      </c>
      <c r="F75" t="s">
        <v>100</v>
      </c>
      <c r="H75">
        <v>2015</v>
      </c>
      <c r="J75" t="s">
        <v>944</v>
      </c>
      <c r="K75" t="s">
        <v>643</v>
      </c>
      <c r="L75">
        <v>10</v>
      </c>
      <c r="M75" t="s">
        <v>58</v>
      </c>
      <c r="N75" t="s">
        <v>9666</v>
      </c>
      <c r="V75">
        <v>10</v>
      </c>
      <c r="AI75" t="s">
        <v>31</v>
      </c>
      <c r="AQ75" t="s">
        <v>39</v>
      </c>
      <c r="AV75" t="s">
        <v>4541</v>
      </c>
      <c r="AW75" t="s">
        <v>4542</v>
      </c>
      <c r="AX75" t="s">
        <v>4543</v>
      </c>
      <c r="AY75">
        <v>7.5542497629999996</v>
      </c>
      <c r="AZ75">
        <v>6.2330298419999997</v>
      </c>
      <c r="BA75" t="s">
        <v>947</v>
      </c>
      <c r="BB75" t="s">
        <v>64</v>
      </c>
    </row>
    <row r="76" spans="1:54" x14ac:dyDescent="0.3">
      <c r="A76">
        <v>1210</v>
      </c>
      <c r="B76" t="s">
        <v>4555</v>
      </c>
      <c r="C76" s="1">
        <v>42295</v>
      </c>
      <c r="D76">
        <v>10</v>
      </c>
      <c r="E76" t="s">
        <v>290</v>
      </c>
      <c r="F76" t="s">
        <v>56</v>
      </c>
      <c r="H76">
        <v>2015</v>
      </c>
      <c r="J76" t="s">
        <v>80</v>
      </c>
      <c r="K76" t="s">
        <v>81</v>
      </c>
      <c r="L76">
        <v>1</v>
      </c>
      <c r="M76" t="s">
        <v>58</v>
      </c>
      <c r="N76" t="s">
        <v>9666</v>
      </c>
      <c r="V76">
        <v>1</v>
      </c>
      <c r="AI76" t="s">
        <v>31</v>
      </c>
      <c r="AK76" t="s">
        <v>33</v>
      </c>
      <c r="AO76" t="s">
        <v>59</v>
      </c>
      <c r="AV76" t="s">
        <v>4556</v>
      </c>
      <c r="AW76" t="s">
        <v>4557</v>
      </c>
      <c r="AX76" t="s">
        <v>4558</v>
      </c>
      <c r="AY76">
        <v>11.848400120000001</v>
      </c>
      <c r="AZ76">
        <v>13.17329979</v>
      </c>
      <c r="BA76" t="s">
        <v>85</v>
      </c>
      <c r="BB76" t="s">
        <v>64</v>
      </c>
    </row>
    <row r="77" spans="1:54" x14ac:dyDescent="0.3">
      <c r="A77">
        <v>1231</v>
      </c>
      <c r="B77" t="s">
        <v>4639</v>
      </c>
      <c r="C77" s="1">
        <v>42321</v>
      </c>
      <c r="D77">
        <v>11</v>
      </c>
      <c r="E77" t="s">
        <v>327</v>
      </c>
      <c r="F77" t="s">
        <v>203</v>
      </c>
      <c r="H77">
        <v>2015</v>
      </c>
      <c r="J77" t="s">
        <v>1498</v>
      </c>
      <c r="K77" t="s">
        <v>81</v>
      </c>
      <c r="L77">
        <v>9</v>
      </c>
      <c r="M77" t="s">
        <v>58</v>
      </c>
      <c r="N77" t="s">
        <v>9666</v>
      </c>
      <c r="V77">
        <v>9</v>
      </c>
      <c r="AI77" t="s">
        <v>31</v>
      </c>
      <c r="AO77" t="s">
        <v>59</v>
      </c>
      <c r="AT77" t="s">
        <v>75</v>
      </c>
      <c r="AV77" t="s">
        <v>4640</v>
      </c>
      <c r="AW77" t="s">
        <v>4641</v>
      </c>
      <c r="AX77" t="s">
        <v>4642</v>
      </c>
      <c r="AY77">
        <v>11.08539963</v>
      </c>
      <c r="AZ77">
        <v>13.69190025</v>
      </c>
      <c r="BA77" t="s">
        <v>1499</v>
      </c>
      <c r="BB77" t="s">
        <v>64</v>
      </c>
    </row>
    <row r="78" spans="1:54" x14ac:dyDescent="0.3">
      <c r="A78">
        <v>1237</v>
      </c>
      <c r="B78" t="s">
        <v>4660</v>
      </c>
      <c r="C78" s="1">
        <v>42326</v>
      </c>
      <c r="D78">
        <v>11</v>
      </c>
      <c r="E78" t="s">
        <v>327</v>
      </c>
      <c r="F78" t="s">
        <v>169</v>
      </c>
      <c r="H78">
        <v>2015</v>
      </c>
      <c r="I78" t="s">
        <v>4661</v>
      </c>
      <c r="J78" t="s">
        <v>414</v>
      </c>
      <c r="K78" t="s">
        <v>81</v>
      </c>
      <c r="L78">
        <v>0</v>
      </c>
      <c r="M78" t="s">
        <v>58</v>
      </c>
      <c r="N78" t="s">
        <v>9666</v>
      </c>
      <c r="W78">
        <v>0</v>
      </c>
      <c r="AT78" t="s">
        <v>75</v>
      </c>
      <c r="AV78" t="s">
        <v>4662</v>
      </c>
      <c r="AW78" t="s">
        <v>4663</v>
      </c>
      <c r="AX78" t="s">
        <v>4664</v>
      </c>
      <c r="AY78">
        <v>12.925399779999999</v>
      </c>
      <c r="AZ78">
        <v>13.559900280000001</v>
      </c>
      <c r="BA78" t="s">
        <v>417</v>
      </c>
      <c r="BB78" t="s">
        <v>64</v>
      </c>
    </row>
    <row r="79" spans="1:54" ht="28.8" x14ac:dyDescent="0.3">
      <c r="A79">
        <v>1250</v>
      </c>
      <c r="B79" s="2" t="s">
        <v>4713</v>
      </c>
      <c r="C79" s="1">
        <v>42337</v>
      </c>
      <c r="D79">
        <v>11</v>
      </c>
      <c r="E79" t="s">
        <v>327</v>
      </c>
      <c r="F79" t="s">
        <v>56</v>
      </c>
      <c r="H79">
        <v>2015</v>
      </c>
      <c r="I79" t="s">
        <v>2993</v>
      </c>
      <c r="J79" t="s">
        <v>785</v>
      </c>
      <c r="K79" t="s">
        <v>251</v>
      </c>
      <c r="L79">
        <v>21</v>
      </c>
      <c r="M79" t="s">
        <v>58</v>
      </c>
      <c r="N79" t="s">
        <v>9666</v>
      </c>
      <c r="P79" t="s">
        <v>2538</v>
      </c>
      <c r="V79">
        <v>20</v>
      </c>
      <c r="W79">
        <v>1</v>
      </c>
      <c r="AI79" t="s">
        <v>31</v>
      </c>
      <c r="AL79" t="s">
        <v>75</v>
      </c>
      <c r="AO79" t="s">
        <v>59</v>
      </c>
      <c r="AT79" t="s">
        <v>75</v>
      </c>
      <c r="AV79" t="s">
        <v>4714</v>
      </c>
      <c r="AW79" t="s">
        <v>4715</v>
      </c>
      <c r="AX79" t="s">
        <v>4716</v>
      </c>
      <c r="AY79">
        <v>10.802499770000001</v>
      </c>
      <c r="AZ79">
        <v>13.452899929999999</v>
      </c>
      <c r="BA79" t="s">
        <v>788</v>
      </c>
      <c r="BB79" t="s">
        <v>64</v>
      </c>
    </row>
    <row r="80" spans="1:54" x14ac:dyDescent="0.3">
      <c r="A80">
        <v>1260</v>
      </c>
      <c r="B80" t="s">
        <v>4751</v>
      </c>
      <c r="C80" s="1">
        <v>42357</v>
      </c>
      <c r="D80">
        <v>12</v>
      </c>
      <c r="E80" t="s">
        <v>390</v>
      </c>
      <c r="F80" t="s">
        <v>206</v>
      </c>
      <c r="H80">
        <v>2015</v>
      </c>
      <c r="I80" t="s">
        <v>2333</v>
      </c>
      <c r="J80" t="s">
        <v>94</v>
      </c>
      <c r="K80" t="s">
        <v>81</v>
      </c>
      <c r="L80">
        <v>20</v>
      </c>
      <c r="M80" t="s">
        <v>58</v>
      </c>
      <c r="N80" t="s">
        <v>9666</v>
      </c>
      <c r="AE80">
        <v>20</v>
      </c>
      <c r="AH80" t="s">
        <v>30</v>
      </c>
      <c r="AI80" t="s">
        <v>31</v>
      </c>
      <c r="AT80" t="s">
        <v>75</v>
      </c>
      <c r="AU80" t="s">
        <v>4451</v>
      </c>
      <c r="AV80" t="s">
        <v>4752</v>
      </c>
      <c r="AW80" t="s">
        <v>4753</v>
      </c>
      <c r="AY80">
        <v>10.61758041</v>
      </c>
      <c r="AZ80">
        <v>12.17827988</v>
      </c>
      <c r="BA80" t="s">
        <v>98</v>
      </c>
      <c r="BB80" t="s">
        <v>64</v>
      </c>
    </row>
    <row r="81" spans="1:54" x14ac:dyDescent="0.3">
      <c r="A81">
        <v>1274</v>
      </c>
      <c r="B81" t="s">
        <v>4801</v>
      </c>
      <c r="C81" s="1">
        <v>42384</v>
      </c>
      <c r="D81">
        <v>1</v>
      </c>
      <c r="E81" t="s">
        <v>500</v>
      </c>
      <c r="F81" t="s">
        <v>203</v>
      </c>
      <c r="H81">
        <v>2016</v>
      </c>
      <c r="I81" t="s">
        <v>2401</v>
      </c>
      <c r="J81" t="s">
        <v>1376</v>
      </c>
      <c r="K81" t="s">
        <v>336</v>
      </c>
      <c r="L81">
        <v>18</v>
      </c>
      <c r="M81" t="s">
        <v>58</v>
      </c>
      <c r="N81" t="s">
        <v>9666</v>
      </c>
      <c r="V81">
        <v>17</v>
      </c>
      <c r="W81">
        <v>1</v>
      </c>
      <c r="AI81" t="s">
        <v>31</v>
      </c>
      <c r="AT81" t="s">
        <v>75</v>
      </c>
      <c r="AV81" t="s">
        <v>4802</v>
      </c>
      <c r="AW81" t="s">
        <v>4803</v>
      </c>
      <c r="AX81" t="s">
        <v>4804</v>
      </c>
      <c r="AY81">
        <v>11.500060080000001</v>
      </c>
      <c r="AZ81">
        <v>11.93356037</v>
      </c>
      <c r="BA81" t="s">
        <v>1378</v>
      </c>
      <c r="BB81" t="s">
        <v>64</v>
      </c>
    </row>
    <row r="82" spans="1:54" x14ac:dyDescent="0.3">
      <c r="A82">
        <v>1280</v>
      </c>
      <c r="B82" t="s">
        <v>4821</v>
      </c>
      <c r="C82" s="1">
        <v>42389</v>
      </c>
      <c r="D82">
        <v>1</v>
      </c>
      <c r="E82" t="s">
        <v>500</v>
      </c>
      <c r="F82" t="s">
        <v>169</v>
      </c>
      <c r="H82">
        <v>2016</v>
      </c>
      <c r="I82" t="s">
        <v>2333</v>
      </c>
      <c r="J82" t="s">
        <v>94</v>
      </c>
      <c r="K82" t="s">
        <v>81</v>
      </c>
      <c r="L82">
        <v>3</v>
      </c>
      <c r="M82" t="s">
        <v>58</v>
      </c>
      <c r="N82" t="s">
        <v>9666</v>
      </c>
      <c r="V82">
        <v>3</v>
      </c>
      <c r="AI82" t="s">
        <v>31</v>
      </c>
      <c r="AT82" t="s">
        <v>75</v>
      </c>
      <c r="AV82" t="s">
        <v>4822</v>
      </c>
      <c r="AY82">
        <v>10.61758041</v>
      </c>
      <c r="AZ82">
        <v>12.17827988</v>
      </c>
      <c r="BA82" t="s">
        <v>98</v>
      </c>
      <c r="BB82" t="s">
        <v>64</v>
      </c>
    </row>
    <row r="83" spans="1:54" x14ac:dyDescent="0.3">
      <c r="A83">
        <v>1310</v>
      </c>
      <c r="B83" t="s">
        <v>4923</v>
      </c>
      <c r="C83" s="1">
        <v>42433</v>
      </c>
      <c r="D83">
        <v>3</v>
      </c>
      <c r="E83" t="s">
        <v>828</v>
      </c>
      <c r="F83" t="s">
        <v>203</v>
      </c>
      <c r="H83">
        <v>2016</v>
      </c>
      <c r="J83" t="s">
        <v>879</v>
      </c>
      <c r="K83" t="s">
        <v>81</v>
      </c>
      <c r="L83">
        <v>5</v>
      </c>
      <c r="M83" t="s">
        <v>58</v>
      </c>
      <c r="N83" t="s">
        <v>9666</v>
      </c>
      <c r="V83">
        <v>5</v>
      </c>
      <c r="AI83" t="s">
        <v>31</v>
      </c>
      <c r="AT83" t="s">
        <v>75</v>
      </c>
      <c r="AV83" t="s">
        <v>4924</v>
      </c>
      <c r="AY83">
        <v>11.52079964</v>
      </c>
      <c r="AZ83">
        <v>13.680500029999999</v>
      </c>
      <c r="BA83" t="s">
        <v>882</v>
      </c>
      <c r="BB83" t="s">
        <v>64</v>
      </c>
    </row>
    <row r="84" spans="1:54" x14ac:dyDescent="0.3">
      <c r="A84">
        <v>1311</v>
      </c>
      <c r="B84" t="s">
        <v>4925</v>
      </c>
      <c r="C84" s="1">
        <v>42434</v>
      </c>
      <c r="D84">
        <v>3</v>
      </c>
      <c r="E84" t="s">
        <v>828</v>
      </c>
      <c r="F84" t="s">
        <v>206</v>
      </c>
      <c r="H84">
        <v>2016</v>
      </c>
      <c r="I84" t="s">
        <v>4824</v>
      </c>
      <c r="J84" t="s">
        <v>94</v>
      </c>
      <c r="K84" t="s">
        <v>81</v>
      </c>
      <c r="L84">
        <v>3</v>
      </c>
      <c r="M84" t="s">
        <v>58</v>
      </c>
      <c r="N84" t="s">
        <v>9666</v>
      </c>
      <c r="V84">
        <v>7</v>
      </c>
      <c r="AH84" t="s">
        <v>30</v>
      </c>
      <c r="AT84" t="s">
        <v>75</v>
      </c>
      <c r="AV84" t="s">
        <v>4926</v>
      </c>
      <c r="AW84" t="s">
        <v>4927</v>
      </c>
      <c r="AX84" t="s">
        <v>4928</v>
      </c>
      <c r="AY84">
        <v>10.61758041</v>
      </c>
      <c r="AZ84">
        <v>12.17827988</v>
      </c>
      <c r="BA84" t="s">
        <v>98</v>
      </c>
      <c r="BB84" t="s">
        <v>64</v>
      </c>
    </row>
    <row r="85" spans="1:54" x14ac:dyDescent="0.3">
      <c r="A85">
        <v>1312</v>
      </c>
      <c r="B85" t="s">
        <v>4929</v>
      </c>
      <c r="C85" s="1">
        <v>42437</v>
      </c>
      <c r="D85">
        <v>3</v>
      </c>
      <c r="E85" t="s">
        <v>828</v>
      </c>
      <c r="F85" t="s">
        <v>100</v>
      </c>
      <c r="H85">
        <v>2016</v>
      </c>
      <c r="I85" t="s">
        <v>2409</v>
      </c>
      <c r="J85" t="s">
        <v>1498</v>
      </c>
      <c r="K85" t="s">
        <v>81</v>
      </c>
      <c r="M85" t="s">
        <v>58</v>
      </c>
      <c r="N85" t="s">
        <v>9666</v>
      </c>
      <c r="AI85" t="s">
        <v>31</v>
      </c>
      <c r="AT85" t="s">
        <v>75</v>
      </c>
      <c r="AV85" t="s">
        <v>4930</v>
      </c>
      <c r="AY85">
        <v>11.08539963</v>
      </c>
      <c r="AZ85">
        <v>13.69190025</v>
      </c>
      <c r="BA85" t="s">
        <v>1499</v>
      </c>
      <c r="BB85" t="s">
        <v>64</v>
      </c>
    </row>
    <row r="86" spans="1:54" x14ac:dyDescent="0.3">
      <c r="A86">
        <v>1321</v>
      </c>
      <c r="B86" t="s">
        <v>4961</v>
      </c>
      <c r="C86" s="1">
        <v>42452</v>
      </c>
      <c r="D86">
        <v>3</v>
      </c>
      <c r="E86" t="s">
        <v>828</v>
      </c>
      <c r="F86" t="s">
        <v>169</v>
      </c>
      <c r="H86">
        <v>2016</v>
      </c>
      <c r="I86" t="s">
        <v>4962</v>
      </c>
      <c r="J86" t="s">
        <v>348</v>
      </c>
      <c r="K86" t="s">
        <v>81</v>
      </c>
      <c r="L86">
        <v>59</v>
      </c>
      <c r="M86" t="s">
        <v>58</v>
      </c>
      <c r="N86" t="s">
        <v>9666</v>
      </c>
      <c r="V86">
        <v>58</v>
      </c>
      <c r="W86">
        <v>1</v>
      </c>
      <c r="AT86" t="s">
        <v>75</v>
      </c>
      <c r="AV86" t="s">
        <v>4963</v>
      </c>
      <c r="AW86" t="s">
        <v>4964</v>
      </c>
      <c r="AY86">
        <v>11.808549879999999</v>
      </c>
      <c r="AZ86">
        <v>12.491570469999999</v>
      </c>
      <c r="BA86" t="s">
        <v>351</v>
      </c>
      <c r="BB86" t="s">
        <v>64</v>
      </c>
    </row>
    <row r="87" spans="1:54" x14ac:dyDescent="0.3">
      <c r="A87">
        <v>1327</v>
      </c>
      <c r="B87" t="s">
        <v>4983</v>
      </c>
      <c r="C87" s="1">
        <v>42463</v>
      </c>
      <c r="D87">
        <v>4</v>
      </c>
      <c r="E87" t="s">
        <v>949</v>
      </c>
      <c r="F87" t="s">
        <v>56</v>
      </c>
      <c r="H87">
        <v>2016</v>
      </c>
      <c r="I87" t="s">
        <v>2324</v>
      </c>
      <c r="J87" t="s">
        <v>1498</v>
      </c>
      <c r="K87" t="s">
        <v>81</v>
      </c>
      <c r="L87">
        <v>5</v>
      </c>
      <c r="M87" t="s">
        <v>58</v>
      </c>
      <c r="N87" t="s">
        <v>9666</v>
      </c>
      <c r="P87" t="s">
        <v>2538</v>
      </c>
      <c r="W87">
        <v>3</v>
      </c>
      <c r="Y87">
        <v>2</v>
      </c>
      <c r="AI87" t="s">
        <v>31</v>
      </c>
      <c r="AT87" t="s">
        <v>75</v>
      </c>
      <c r="AV87" t="s">
        <v>4984</v>
      </c>
      <c r="AW87" t="s">
        <v>4985</v>
      </c>
      <c r="AX87" t="s">
        <v>4986</v>
      </c>
      <c r="AY87">
        <v>11.08539963</v>
      </c>
      <c r="AZ87">
        <v>13.69190025</v>
      </c>
      <c r="BA87" t="s">
        <v>1499</v>
      </c>
      <c r="BB87" t="s">
        <v>64</v>
      </c>
    </row>
    <row r="88" spans="1:54" x14ac:dyDescent="0.3">
      <c r="A88">
        <v>1331</v>
      </c>
      <c r="B88" t="s">
        <v>4998</v>
      </c>
      <c r="C88" s="1">
        <v>42478</v>
      </c>
      <c r="D88">
        <v>4</v>
      </c>
      <c r="E88" t="s">
        <v>949</v>
      </c>
      <c r="F88" t="s">
        <v>73</v>
      </c>
      <c r="H88">
        <v>2016</v>
      </c>
      <c r="I88" t="s">
        <v>4999</v>
      </c>
      <c r="J88" t="s">
        <v>1609</v>
      </c>
      <c r="K88" t="s">
        <v>81</v>
      </c>
      <c r="L88">
        <v>30</v>
      </c>
      <c r="M88" t="s">
        <v>58</v>
      </c>
      <c r="N88" t="s">
        <v>9666</v>
      </c>
      <c r="V88">
        <v>30</v>
      </c>
      <c r="AI88" t="s">
        <v>31</v>
      </c>
      <c r="AT88" t="s">
        <v>75</v>
      </c>
      <c r="AV88" t="s">
        <v>5000</v>
      </c>
      <c r="AW88" t="s">
        <v>5001</v>
      </c>
      <c r="AX88" t="s">
        <v>5002</v>
      </c>
      <c r="AY88">
        <v>13.09910011</v>
      </c>
      <c r="AZ88">
        <v>12.511400220000001</v>
      </c>
      <c r="BA88" t="s">
        <v>1612</v>
      </c>
      <c r="BB88" t="s">
        <v>64</v>
      </c>
    </row>
    <row r="89" spans="1:54" x14ac:dyDescent="0.3">
      <c r="A89">
        <v>1337</v>
      </c>
      <c r="B89" t="s">
        <v>5021</v>
      </c>
      <c r="C89" s="1">
        <v>42489</v>
      </c>
      <c r="D89">
        <v>4</v>
      </c>
      <c r="E89" t="s">
        <v>949</v>
      </c>
      <c r="F89" t="s">
        <v>203</v>
      </c>
      <c r="H89">
        <v>2016</v>
      </c>
      <c r="J89" t="s">
        <v>233</v>
      </c>
      <c r="K89" t="s">
        <v>81</v>
      </c>
      <c r="L89">
        <v>9</v>
      </c>
      <c r="M89" t="s">
        <v>58</v>
      </c>
      <c r="N89" t="s">
        <v>9666</v>
      </c>
      <c r="V89">
        <v>9</v>
      </c>
      <c r="AT89" t="s">
        <v>75</v>
      </c>
      <c r="AV89" t="s">
        <v>5022</v>
      </c>
      <c r="AY89">
        <v>12.36865044</v>
      </c>
      <c r="AZ89">
        <v>14.206379889999999</v>
      </c>
      <c r="BA89" t="s">
        <v>235</v>
      </c>
      <c r="BB89" t="s">
        <v>64</v>
      </c>
    </row>
    <row r="90" spans="1:54" x14ac:dyDescent="0.3">
      <c r="A90">
        <v>1339</v>
      </c>
      <c r="B90" t="s">
        <v>5025</v>
      </c>
      <c r="C90" s="1">
        <v>42491</v>
      </c>
      <c r="D90">
        <v>5</v>
      </c>
      <c r="E90" t="s">
        <v>55</v>
      </c>
      <c r="F90" t="s">
        <v>56</v>
      </c>
      <c r="H90">
        <v>2016</v>
      </c>
      <c r="I90" t="s">
        <v>5026</v>
      </c>
      <c r="J90" t="s">
        <v>2457</v>
      </c>
      <c r="K90" t="s">
        <v>81</v>
      </c>
      <c r="L90">
        <v>9</v>
      </c>
      <c r="M90" t="s">
        <v>58</v>
      </c>
      <c r="N90" t="s">
        <v>9666</v>
      </c>
      <c r="V90">
        <v>9</v>
      </c>
      <c r="AI90" t="s">
        <v>31</v>
      </c>
      <c r="AT90" t="s">
        <v>75</v>
      </c>
      <c r="AV90" t="s">
        <v>5027</v>
      </c>
      <c r="AW90" t="s">
        <v>5028</v>
      </c>
      <c r="AY90">
        <v>11.917090419999999</v>
      </c>
      <c r="AZ90">
        <v>14.63665962</v>
      </c>
      <c r="BA90" t="s">
        <v>2460</v>
      </c>
      <c r="BB90" t="s">
        <v>64</v>
      </c>
    </row>
    <row r="91" spans="1:54" x14ac:dyDescent="0.3">
      <c r="A91">
        <v>1343</v>
      </c>
      <c r="B91" t="s">
        <v>5037</v>
      </c>
      <c r="C91" s="1">
        <v>42504</v>
      </c>
      <c r="D91">
        <v>5</v>
      </c>
      <c r="E91" t="s">
        <v>55</v>
      </c>
      <c r="F91" t="s">
        <v>206</v>
      </c>
      <c r="H91">
        <v>2016</v>
      </c>
      <c r="J91" t="s">
        <v>1498</v>
      </c>
      <c r="K91" t="s">
        <v>81</v>
      </c>
      <c r="L91">
        <v>2</v>
      </c>
      <c r="M91" t="s">
        <v>58</v>
      </c>
      <c r="N91" t="s">
        <v>9666</v>
      </c>
      <c r="V91">
        <v>2</v>
      </c>
      <c r="AI91" t="s">
        <v>31</v>
      </c>
      <c r="AT91" t="s">
        <v>75</v>
      </c>
      <c r="AV91" t="s">
        <v>5038</v>
      </c>
      <c r="AW91" t="s">
        <v>5039</v>
      </c>
      <c r="AY91">
        <v>11.08539963</v>
      </c>
      <c r="AZ91">
        <v>13.69190025</v>
      </c>
      <c r="BA91" t="s">
        <v>1499</v>
      </c>
      <c r="BB91" t="s">
        <v>64</v>
      </c>
    </row>
    <row r="92" spans="1:54" x14ac:dyDescent="0.3">
      <c r="A92">
        <v>1354</v>
      </c>
      <c r="B92" t="s">
        <v>5075</v>
      </c>
      <c r="C92" s="1">
        <v>42533</v>
      </c>
      <c r="D92">
        <v>6</v>
      </c>
      <c r="E92" t="s">
        <v>87</v>
      </c>
      <c r="F92" t="s">
        <v>56</v>
      </c>
      <c r="H92">
        <v>2016</v>
      </c>
      <c r="I92" t="s">
        <v>1827</v>
      </c>
      <c r="J92" t="s">
        <v>1498</v>
      </c>
      <c r="K92" t="s">
        <v>81</v>
      </c>
      <c r="L92">
        <v>6</v>
      </c>
      <c r="M92" t="s">
        <v>58</v>
      </c>
      <c r="N92" t="s">
        <v>9666</v>
      </c>
      <c r="V92">
        <v>6</v>
      </c>
      <c r="AI92" t="s">
        <v>31</v>
      </c>
      <c r="AT92" t="s">
        <v>75</v>
      </c>
      <c r="AV92" t="s">
        <v>5076</v>
      </c>
      <c r="AW92" t="s">
        <v>5077</v>
      </c>
      <c r="AX92" t="s">
        <v>5078</v>
      </c>
      <c r="AY92">
        <v>11.08539963</v>
      </c>
      <c r="AZ92">
        <v>13.69190025</v>
      </c>
      <c r="BA92" t="s">
        <v>1499</v>
      </c>
      <c r="BB92" t="s">
        <v>64</v>
      </c>
    </row>
    <row r="93" spans="1:54" x14ac:dyDescent="0.3">
      <c r="A93">
        <v>1368</v>
      </c>
      <c r="B93" t="s">
        <v>5127</v>
      </c>
      <c r="C93" s="1">
        <v>42559</v>
      </c>
      <c r="D93">
        <v>7</v>
      </c>
      <c r="E93" t="s">
        <v>154</v>
      </c>
      <c r="F93" t="s">
        <v>203</v>
      </c>
      <c r="H93">
        <v>2016</v>
      </c>
      <c r="I93" t="s">
        <v>1598</v>
      </c>
      <c r="J93" t="s">
        <v>2457</v>
      </c>
      <c r="K93" t="s">
        <v>81</v>
      </c>
      <c r="L93">
        <v>25</v>
      </c>
      <c r="M93" t="s">
        <v>58</v>
      </c>
      <c r="N93" t="s">
        <v>9666</v>
      </c>
      <c r="V93">
        <v>16</v>
      </c>
      <c r="W93">
        <v>2</v>
      </c>
      <c r="AE93">
        <v>7</v>
      </c>
      <c r="AI93" t="s">
        <v>31</v>
      </c>
      <c r="AK93" t="s">
        <v>33</v>
      </c>
      <c r="AT93" t="s">
        <v>75</v>
      </c>
      <c r="AV93" t="s">
        <v>5128</v>
      </c>
      <c r="AW93" t="s">
        <v>5129</v>
      </c>
      <c r="AX93" t="s">
        <v>5130</v>
      </c>
      <c r="AY93">
        <v>11.917090419999999</v>
      </c>
      <c r="AZ93">
        <v>14.63665962</v>
      </c>
      <c r="BA93" t="s">
        <v>2460</v>
      </c>
      <c r="BB93" t="s">
        <v>64</v>
      </c>
    </row>
    <row r="94" spans="1:54" x14ac:dyDescent="0.3">
      <c r="A94">
        <v>1369</v>
      </c>
      <c r="B94" t="s">
        <v>5131</v>
      </c>
      <c r="C94" s="1">
        <v>42563</v>
      </c>
      <c r="D94">
        <v>7</v>
      </c>
      <c r="E94" t="s">
        <v>154</v>
      </c>
      <c r="F94" t="s">
        <v>100</v>
      </c>
      <c r="H94">
        <v>2016</v>
      </c>
      <c r="I94" t="s">
        <v>5132</v>
      </c>
      <c r="J94" t="s">
        <v>414</v>
      </c>
      <c r="K94" t="s">
        <v>81</v>
      </c>
      <c r="L94">
        <v>27</v>
      </c>
      <c r="M94" t="s">
        <v>58</v>
      </c>
      <c r="N94" t="s">
        <v>9666</v>
      </c>
      <c r="V94">
        <v>25</v>
      </c>
      <c r="W94">
        <v>2</v>
      </c>
      <c r="AI94" t="s">
        <v>31</v>
      </c>
      <c r="AO94" t="s">
        <v>59</v>
      </c>
      <c r="AV94" t="s">
        <v>5133</v>
      </c>
      <c r="AW94" t="s">
        <v>5134</v>
      </c>
      <c r="AX94" t="s">
        <v>5135</v>
      </c>
      <c r="AY94">
        <v>12.925399779999999</v>
      </c>
      <c r="AZ94">
        <v>13.559900280000001</v>
      </c>
      <c r="BA94" t="s">
        <v>417</v>
      </c>
      <c r="BB94" t="s">
        <v>64</v>
      </c>
    </row>
    <row r="95" spans="1:54" ht="28.8" x14ac:dyDescent="0.3">
      <c r="A95">
        <v>1373</v>
      </c>
      <c r="B95" s="2" t="s">
        <v>5146</v>
      </c>
      <c r="C95" s="1">
        <v>42572</v>
      </c>
      <c r="D95">
        <v>7</v>
      </c>
      <c r="E95" t="s">
        <v>154</v>
      </c>
      <c r="F95" t="s">
        <v>88</v>
      </c>
      <c r="H95">
        <v>2016</v>
      </c>
      <c r="I95" t="s">
        <v>5147</v>
      </c>
      <c r="J95" t="s">
        <v>938</v>
      </c>
      <c r="K95" t="s">
        <v>81</v>
      </c>
      <c r="L95">
        <v>40</v>
      </c>
      <c r="M95" t="s">
        <v>58</v>
      </c>
      <c r="N95" t="s">
        <v>9666</v>
      </c>
      <c r="V95">
        <v>40</v>
      </c>
      <c r="AI95" t="s">
        <v>31</v>
      </c>
      <c r="AT95" t="s">
        <v>75</v>
      </c>
      <c r="AU95" t="s">
        <v>5148</v>
      </c>
      <c r="AV95" t="s">
        <v>5149</v>
      </c>
      <c r="AW95" t="s">
        <v>5150</v>
      </c>
      <c r="AX95" t="s">
        <v>5151</v>
      </c>
      <c r="AY95">
        <v>10.65087986</v>
      </c>
      <c r="AZ95">
        <v>12.90927029</v>
      </c>
      <c r="BA95" t="s">
        <v>941</v>
      </c>
      <c r="BB95" t="s">
        <v>64</v>
      </c>
    </row>
    <row r="96" spans="1:54" x14ac:dyDescent="0.3">
      <c r="A96">
        <v>1376</v>
      </c>
      <c r="B96" t="s">
        <v>5160</v>
      </c>
      <c r="C96" s="1">
        <v>42596</v>
      </c>
      <c r="D96">
        <v>8</v>
      </c>
      <c r="E96" t="s">
        <v>212</v>
      </c>
      <c r="F96" t="s">
        <v>56</v>
      </c>
      <c r="H96">
        <v>2016</v>
      </c>
      <c r="I96" t="s">
        <v>5132</v>
      </c>
      <c r="J96" t="s">
        <v>414</v>
      </c>
      <c r="K96" t="s">
        <v>81</v>
      </c>
      <c r="L96">
        <v>16</v>
      </c>
      <c r="M96" t="s">
        <v>58</v>
      </c>
      <c r="N96" t="s">
        <v>9666</v>
      </c>
      <c r="V96">
        <v>16</v>
      </c>
      <c r="AI96" t="s">
        <v>31</v>
      </c>
      <c r="AT96" t="s">
        <v>75</v>
      </c>
      <c r="AV96" t="s">
        <v>5161</v>
      </c>
      <c r="AW96" t="s">
        <v>5162</v>
      </c>
      <c r="AY96">
        <v>12.925399779999999</v>
      </c>
      <c r="AZ96">
        <v>13.559900280000001</v>
      </c>
      <c r="BA96" t="s">
        <v>417</v>
      </c>
      <c r="BB96" t="s">
        <v>64</v>
      </c>
    </row>
    <row r="97" spans="1:54" x14ac:dyDescent="0.3">
      <c r="A97">
        <v>1383</v>
      </c>
      <c r="B97" t="s">
        <v>5193</v>
      </c>
      <c r="C97" s="1">
        <v>42614</v>
      </c>
      <c r="D97">
        <v>9</v>
      </c>
      <c r="E97" t="s">
        <v>263</v>
      </c>
      <c r="F97" t="s">
        <v>88</v>
      </c>
      <c r="H97">
        <v>2016</v>
      </c>
      <c r="J97" t="s">
        <v>1819</v>
      </c>
      <c r="K97" t="s">
        <v>81</v>
      </c>
      <c r="L97">
        <v>6</v>
      </c>
      <c r="M97" t="s">
        <v>58</v>
      </c>
      <c r="N97" t="s">
        <v>9666</v>
      </c>
      <c r="V97">
        <v>6</v>
      </c>
      <c r="AI97" t="s">
        <v>31</v>
      </c>
      <c r="AT97" t="s">
        <v>75</v>
      </c>
      <c r="AU97" t="s">
        <v>5194</v>
      </c>
      <c r="AV97" t="s">
        <v>5195</v>
      </c>
      <c r="AW97" t="s">
        <v>5196</v>
      </c>
      <c r="AX97" t="s">
        <v>5197</v>
      </c>
      <c r="AY97">
        <v>12.67990017</v>
      </c>
      <c r="AZ97">
        <v>13.61610031</v>
      </c>
      <c r="BA97" t="s">
        <v>1822</v>
      </c>
      <c r="BB97" t="s">
        <v>64</v>
      </c>
    </row>
    <row r="98" spans="1:54" x14ac:dyDescent="0.3">
      <c r="A98">
        <v>1387</v>
      </c>
      <c r="B98" t="s">
        <v>5208</v>
      </c>
      <c r="C98" s="1">
        <v>42625</v>
      </c>
      <c r="D98">
        <v>9</v>
      </c>
      <c r="E98" t="s">
        <v>263</v>
      </c>
      <c r="F98" t="s">
        <v>73</v>
      </c>
      <c r="H98">
        <v>2016</v>
      </c>
      <c r="I98" t="s">
        <v>5189</v>
      </c>
      <c r="J98" t="s">
        <v>3548</v>
      </c>
      <c r="K98" t="s">
        <v>3549</v>
      </c>
      <c r="L98">
        <v>35</v>
      </c>
      <c r="M98" t="s">
        <v>58</v>
      </c>
      <c r="N98" t="s">
        <v>9666</v>
      </c>
      <c r="V98">
        <v>30</v>
      </c>
      <c r="W98">
        <v>5</v>
      </c>
      <c r="AT98" t="s">
        <v>75</v>
      </c>
      <c r="AU98" t="s">
        <v>3627</v>
      </c>
      <c r="AV98" t="s">
        <v>5209</v>
      </c>
      <c r="AW98" t="s">
        <v>5210</v>
      </c>
      <c r="AY98">
        <v>13.68327045</v>
      </c>
      <c r="AZ98">
        <v>13.12417984</v>
      </c>
      <c r="BA98" t="s">
        <v>3553</v>
      </c>
      <c r="BB98" t="s">
        <v>64</v>
      </c>
    </row>
    <row r="99" spans="1:54" x14ac:dyDescent="0.3">
      <c r="A99">
        <v>1393</v>
      </c>
      <c r="B99" t="s">
        <v>5231</v>
      </c>
      <c r="C99" s="1">
        <v>42633</v>
      </c>
      <c r="D99">
        <v>9</v>
      </c>
      <c r="E99" t="s">
        <v>263</v>
      </c>
      <c r="F99" t="s">
        <v>100</v>
      </c>
      <c r="H99">
        <v>2016</v>
      </c>
      <c r="I99" t="s">
        <v>2006</v>
      </c>
      <c r="J99" t="s">
        <v>2007</v>
      </c>
      <c r="K99" t="s">
        <v>81</v>
      </c>
      <c r="L99">
        <v>60</v>
      </c>
      <c r="M99" t="s">
        <v>58</v>
      </c>
      <c r="N99" t="s">
        <v>9666</v>
      </c>
      <c r="V99">
        <v>20</v>
      </c>
      <c r="W99">
        <v>40</v>
      </c>
      <c r="AI99" t="s">
        <v>31</v>
      </c>
      <c r="AT99" t="s">
        <v>75</v>
      </c>
      <c r="AU99" t="s">
        <v>5232</v>
      </c>
      <c r="AV99" t="s">
        <v>5233</v>
      </c>
      <c r="AW99" t="s">
        <v>5234</v>
      </c>
      <c r="AX99" t="s">
        <v>5235</v>
      </c>
      <c r="AY99">
        <v>13.42829323</v>
      </c>
      <c r="AZ99">
        <v>13.325674060000001</v>
      </c>
      <c r="BA99" t="s">
        <v>2008</v>
      </c>
      <c r="BB99" t="s">
        <v>64</v>
      </c>
    </row>
    <row r="100" spans="1:54" x14ac:dyDescent="0.3">
      <c r="A100">
        <v>1395</v>
      </c>
      <c r="B100" t="s">
        <v>5239</v>
      </c>
      <c r="C100" s="1">
        <v>42635</v>
      </c>
      <c r="D100">
        <v>9</v>
      </c>
      <c r="E100" t="s">
        <v>263</v>
      </c>
      <c r="F100" t="s">
        <v>88</v>
      </c>
      <c r="H100">
        <v>2016</v>
      </c>
      <c r="J100" t="s">
        <v>2007</v>
      </c>
      <c r="K100" t="s">
        <v>81</v>
      </c>
      <c r="L100">
        <v>17</v>
      </c>
      <c r="M100" t="s">
        <v>58</v>
      </c>
      <c r="N100" t="s">
        <v>9666</v>
      </c>
      <c r="V100">
        <v>15</v>
      </c>
      <c r="W100">
        <v>2</v>
      </c>
      <c r="AI100" t="s">
        <v>31</v>
      </c>
      <c r="AT100" t="s">
        <v>75</v>
      </c>
      <c r="AV100" t="s">
        <v>5240</v>
      </c>
      <c r="AW100" t="s">
        <v>5241</v>
      </c>
      <c r="AX100" t="s">
        <v>5242</v>
      </c>
      <c r="AY100">
        <v>13.42829323</v>
      </c>
      <c r="AZ100">
        <v>13.325674060000001</v>
      </c>
      <c r="BA100" t="s">
        <v>2008</v>
      </c>
      <c r="BB100" t="s">
        <v>64</v>
      </c>
    </row>
    <row r="101" spans="1:54" x14ac:dyDescent="0.3">
      <c r="A101">
        <v>1397</v>
      </c>
      <c r="B101" t="s">
        <v>5247</v>
      </c>
      <c r="C101" s="1">
        <v>42638</v>
      </c>
      <c r="D101">
        <v>9</v>
      </c>
      <c r="E101" t="s">
        <v>263</v>
      </c>
      <c r="F101" t="s">
        <v>56</v>
      </c>
      <c r="H101">
        <v>2016</v>
      </c>
      <c r="I101" t="s">
        <v>1853</v>
      </c>
      <c r="J101" t="s">
        <v>1683</v>
      </c>
      <c r="K101" t="s">
        <v>81</v>
      </c>
      <c r="L101">
        <v>26</v>
      </c>
      <c r="M101" t="s">
        <v>58</v>
      </c>
      <c r="N101" t="s">
        <v>9666</v>
      </c>
      <c r="V101">
        <v>22</v>
      </c>
      <c r="W101">
        <v>4</v>
      </c>
      <c r="AH101" t="s">
        <v>30</v>
      </c>
      <c r="AL101" t="s">
        <v>75</v>
      </c>
      <c r="AT101" t="s">
        <v>75</v>
      </c>
      <c r="AV101" t="s">
        <v>5248</v>
      </c>
      <c r="AW101" t="s">
        <v>5249</v>
      </c>
      <c r="AX101" t="s">
        <v>5250</v>
      </c>
      <c r="AY101">
        <v>12.241200449999999</v>
      </c>
      <c r="AZ101">
        <v>13.869500159999999</v>
      </c>
      <c r="BA101" t="s">
        <v>1686</v>
      </c>
      <c r="BB101" t="s">
        <v>64</v>
      </c>
    </row>
    <row r="102" spans="1:54" x14ac:dyDescent="0.3">
      <c r="A102">
        <v>1406</v>
      </c>
      <c r="B102" t="s">
        <v>5278</v>
      </c>
      <c r="C102" s="1">
        <v>42660</v>
      </c>
      <c r="D102">
        <v>10</v>
      </c>
      <c r="E102" t="s">
        <v>290</v>
      </c>
      <c r="F102" t="s">
        <v>73</v>
      </c>
      <c r="H102">
        <v>2016</v>
      </c>
      <c r="I102" t="s">
        <v>2255</v>
      </c>
      <c r="J102" t="s">
        <v>1609</v>
      </c>
      <c r="K102" t="s">
        <v>81</v>
      </c>
      <c r="L102">
        <v>20</v>
      </c>
      <c r="M102" t="s">
        <v>58</v>
      </c>
      <c r="N102" t="s">
        <v>9666</v>
      </c>
      <c r="W102">
        <v>20</v>
      </c>
      <c r="AI102" t="s">
        <v>31</v>
      </c>
      <c r="AT102" t="s">
        <v>75</v>
      </c>
      <c r="AV102" t="s">
        <v>5279</v>
      </c>
      <c r="AW102" t="s">
        <v>5280</v>
      </c>
      <c r="AX102" t="s">
        <v>5281</v>
      </c>
      <c r="AY102">
        <v>13.09910011</v>
      </c>
      <c r="AZ102">
        <v>12.511400220000001</v>
      </c>
      <c r="BA102" t="s">
        <v>1612</v>
      </c>
      <c r="BB102" t="s">
        <v>64</v>
      </c>
    </row>
    <row r="103" spans="1:54" x14ac:dyDescent="0.3">
      <c r="A103">
        <v>1414</v>
      </c>
      <c r="B103" t="s">
        <v>5310</v>
      </c>
      <c r="C103" s="1">
        <v>42677</v>
      </c>
      <c r="D103">
        <v>11</v>
      </c>
      <c r="E103" t="s">
        <v>327</v>
      </c>
      <c r="F103" t="s">
        <v>88</v>
      </c>
      <c r="H103">
        <v>2016</v>
      </c>
      <c r="I103" t="s">
        <v>5311</v>
      </c>
      <c r="J103" t="s">
        <v>1498</v>
      </c>
      <c r="K103" t="s">
        <v>81</v>
      </c>
      <c r="L103">
        <v>6</v>
      </c>
      <c r="M103" t="s">
        <v>58</v>
      </c>
      <c r="N103" t="s">
        <v>9666</v>
      </c>
      <c r="V103">
        <v>5</v>
      </c>
      <c r="W103">
        <v>1</v>
      </c>
      <c r="AI103" t="s">
        <v>31</v>
      </c>
      <c r="AK103" t="s">
        <v>33</v>
      </c>
      <c r="AT103" t="s">
        <v>75</v>
      </c>
      <c r="AV103" t="s">
        <v>5312</v>
      </c>
      <c r="AW103" t="s">
        <v>5313</v>
      </c>
      <c r="AX103" t="s">
        <v>5314</v>
      </c>
      <c r="AY103">
        <v>11.08539963</v>
      </c>
      <c r="AZ103">
        <v>13.69190025</v>
      </c>
      <c r="BA103" t="s">
        <v>1499</v>
      </c>
      <c r="BB103" t="s">
        <v>64</v>
      </c>
    </row>
    <row r="104" spans="1:54" x14ac:dyDescent="0.3">
      <c r="A104">
        <v>1415</v>
      </c>
      <c r="B104" t="s">
        <v>5315</v>
      </c>
      <c r="C104" s="1">
        <v>42678</v>
      </c>
      <c r="D104">
        <v>11</v>
      </c>
      <c r="E104" t="s">
        <v>327</v>
      </c>
      <c r="F104" t="s">
        <v>203</v>
      </c>
      <c r="H104">
        <v>2016</v>
      </c>
      <c r="I104" t="s">
        <v>2006</v>
      </c>
      <c r="J104" t="s">
        <v>2007</v>
      </c>
      <c r="K104" t="s">
        <v>81</v>
      </c>
      <c r="L104">
        <v>21</v>
      </c>
      <c r="M104" t="s">
        <v>58</v>
      </c>
      <c r="N104" t="s">
        <v>9666</v>
      </c>
      <c r="V104">
        <v>14</v>
      </c>
      <c r="W104">
        <v>7</v>
      </c>
      <c r="AI104" t="s">
        <v>31</v>
      </c>
      <c r="AT104" t="s">
        <v>75</v>
      </c>
      <c r="AV104" t="s">
        <v>5316</v>
      </c>
      <c r="AW104" t="s">
        <v>5317</v>
      </c>
      <c r="AX104" t="s">
        <v>5318</v>
      </c>
      <c r="AY104">
        <v>13.42829323</v>
      </c>
      <c r="AZ104">
        <v>13.325674060000001</v>
      </c>
      <c r="BA104" t="s">
        <v>2008</v>
      </c>
      <c r="BB104" t="s">
        <v>64</v>
      </c>
    </row>
    <row r="105" spans="1:54" x14ac:dyDescent="0.3">
      <c r="A105">
        <v>1427</v>
      </c>
      <c r="B105" t="s">
        <v>5355</v>
      </c>
      <c r="C105" s="1">
        <v>42693</v>
      </c>
      <c r="D105">
        <v>11</v>
      </c>
      <c r="E105" t="s">
        <v>327</v>
      </c>
      <c r="F105" t="s">
        <v>206</v>
      </c>
      <c r="H105">
        <v>2016</v>
      </c>
      <c r="I105" t="s">
        <v>5356</v>
      </c>
      <c r="J105" t="s">
        <v>879</v>
      </c>
      <c r="K105" t="s">
        <v>81</v>
      </c>
      <c r="L105">
        <v>11</v>
      </c>
      <c r="M105" t="s">
        <v>58</v>
      </c>
      <c r="N105" t="s">
        <v>9666</v>
      </c>
      <c r="P105" t="s">
        <v>2538</v>
      </c>
      <c r="V105">
        <v>11</v>
      </c>
      <c r="AI105" t="s">
        <v>31</v>
      </c>
      <c r="AV105" t="s">
        <v>5357</v>
      </c>
      <c r="AW105" t="s">
        <v>5358</v>
      </c>
      <c r="AY105">
        <v>11.52079964</v>
      </c>
      <c r="AZ105">
        <v>13.680500029999999</v>
      </c>
      <c r="BA105" t="s">
        <v>882</v>
      </c>
      <c r="BB105" t="s">
        <v>64</v>
      </c>
    </row>
    <row r="106" spans="1:54" x14ac:dyDescent="0.3">
      <c r="A106">
        <v>1435</v>
      </c>
      <c r="B106" t="s">
        <v>5384</v>
      </c>
      <c r="C106" s="1">
        <v>42708</v>
      </c>
      <c r="D106">
        <v>12</v>
      </c>
      <c r="E106" t="s">
        <v>390</v>
      </c>
      <c r="F106" t="s">
        <v>56</v>
      </c>
      <c r="H106">
        <v>2016</v>
      </c>
      <c r="I106" t="s">
        <v>5132</v>
      </c>
      <c r="J106" t="s">
        <v>414</v>
      </c>
      <c r="K106" t="s">
        <v>81</v>
      </c>
      <c r="L106">
        <v>14</v>
      </c>
      <c r="M106" t="s">
        <v>58</v>
      </c>
      <c r="N106" t="s">
        <v>9666</v>
      </c>
      <c r="V106">
        <v>13</v>
      </c>
      <c r="W106">
        <v>1</v>
      </c>
      <c r="AH106" t="s">
        <v>30</v>
      </c>
      <c r="AI106" t="s">
        <v>31</v>
      </c>
      <c r="AT106" t="s">
        <v>75</v>
      </c>
      <c r="AV106" t="s">
        <v>5385</v>
      </c>
      <c r="AY106">
        <v>12.925399779999999</v>
      </c>
      <c r="AZ106">
        <v>13.559900280000001</v>
      </c>
      <c r="BA106" t="s">
        <v>417</v>
      </c>
      <c r="BB106" t="s">
        <v>64</v>
      </c>
    </row>
    <row r="107" spans="1:54" x14ac:dyDescent="0.3">
      <c r="A107">
        <v>1449</v>
      </c>
      <c r="B107" t="s">
        <v>5431</v>
      </c>
      <c r="C107" s="1">
        <v>42738</v>
      </c>
      <c r="D107">
        <v>1</v>
      </c>
      <c r="E107" t="s">
        <v>500</v>
      </c>
      <c r="F107" t="s">
        <v>100</v>
      </c>
      <c r="H107">
        <v>2017</v>
      </c>
      <c r="I107" t="s">
        <v>4551</v>
      </c>
      <c r="J107" t="s">
        <v>785</v>
      </c>
      <c r="K107" t="s">
        <v>251</v>
      </c>
      <c r="L107">
        <v>0</v>
      </c>
      <c r="M107" t="s">
        <v>58</v>
      </c>
      <c r="N107" t="s">
        <v>9666</v>
      </c>
      <c r="V107">
        <v>0</v>
      </c>
      <c r="AT107" t="s">
        <v>75</v>
      </c>
      <c r="AV107" t="s">
        <v>5432</v>
      </c>
      <c r="AW107" t="s">
        <v>5433</v>
      </c>
      <c r="AY107">
        <v>10.802499770000001</v>
      </c>
      <c r="AZ107">
        <v>13.452899929999999</v>
      </c>
      <c r="BA107" t="s">
        <v>788</v>
      </c>
      <c r="BB107" t="s">
        <v>64</v>
      </c>
    </row>
    <row r="108" spans="1:54" x14ac:dyDescent="0.3">
      <c r="A108">
        <v>1456</v>
      </c>
      <c r="B108" t="s">
        <v>5457</v>
      </c>
      <c r="C108" s="1">
        <v>42748</v>
      </c>
      <c r="D108">
        <v>1</v>
      </c>
      <c r="E108" t="s">
        <v>500</v>
      </c>
      <c r="F108" t="s">
        <v>203</v>
      </c>
      <c r="H108">
        <v>2017</v>
      </c>
      <c r="I108" t="s">
        <v>5132</v>
      </c>
      <c r="J108" t="s">
        <v>414</v>
      </c>
      <c r="K108" t="s">
        <v>81</v>
      </c>
      <c r="L108">
        <v>13</v>
      </c>
      <c r="M108" t="s">
        <v>58</v>
      </c>
      <c r="N108" t="s">
        <v>9666</v>
      </c>
      <c r="V108">
        <v>10</v>
      </c>
      <c r="W108">
        <v>3</v>
      </c>
      <c r="AI108" t="s">
        <v>31</v>
      </c>
      <c r="AT108" t="s">
        <v>75</v>
      </c>
      <c r="AV108" t="s">
        <v>5458</v>
      </c>
      <c r="AW108" t="s">
        <v>5459</v>
      </c>
      <c r="AX108" t="s">
        <v>5460</v>
      </c>
      <c r="AY108">
        <v>12.925399779999999</v>
      </c>
      <c r="AZ108">
        <v>13.559900280000001</v>
      </c>
      <c r="BA108" t="s">
        <v>417</v>
      </c>
      <c r="BB108" t="s">
        <v>64</v>
      </c>
    </row>
    <row r="109" spans="1:54" x14ac:dyDescent="0.3">
      <c r="A109">
        <v>1464</v>
      </c>
      <c r="B109" t="s">
        <v>5485</v>
      </c>
      <c r="C109" s="1">
        <v>42760</v>
      </c>
      <c r="D109">
        <v>1</v>
      </c>
      <c r="E109" t="s">
        <v>500</v>
      </c>
      <c r="F109" t="s">
        <v>169</v>
      </c>
      <c r="H109">
        <v>2017</v>
      </c>
      <c r="I109" t="s">
        <v>4740</v>
      </c>
      <c r="J109" t="s">
        <v>94</v>
      </c>
      <c r="K109" t="s">
        <v>336</v>
      </c>
      <c r="L109">
        <v>13</v>
      </c>
      <c r="M109" t="s">
        <v>58</v>
      </c>
      <c r="N109" t="s">
        <v>9666</v>
      </c>
      <c r="V109">
        <v>10</v>
      </c>
      <c r="W109">
        <v>3</v>
      </c>
      <c r="AV109" t="s">
        <v>5486</v>
      </c>
      <c r="AW109" t="s">
        <v>5487</v>
      </c>
      <c r="AY109">
        <v>10.81742</v>
      </c>
      <c r="AZ109">
        <v>12.08845</v>
      </c>
      <c r="BA109" t="s">
        <v>5488</v>
      </c>
      <c r="BB109" t="s">
        <v>64</v>
      </c>
    </row>
    <row r="110" spans="1:54" x14ac:dyDescent="0.3">
      <c r="A110">
        <v>1467</v>
      </c>
      <c r="B110" t="s">
        <v>5496</v>
      </c>
      <c r="C110" s="1">
        <v>42767</v>
      </c>
      <c r="D110">
        <v>2</v>
      </c>
      <c r="E110" t="s">
        <v>650</v>
      </c>
      <c r="F110" t="s">
        <v>169</v>
      </c>
      <c r="H110">
        <v>2017</v>
      </c>
      <c r="J110" t="s">
        <v>117</v>
      </c>
      <c r="K110" t="s">
        <v>81</v>
      </c>
      <c r="L110">
        <v>9</v>
      </c>
      <c r="M110" t="s">
        <v>58</v>
      </c>
      <c r="N110" t="s">
        <v>9666</v>
      </c>
      <c r="V110">
        <v>6</v>
      </c>
      <c r="W110">
        <v>3</v>
      </c>
      <c r="AT110" t="s">
        <v>75</v>
      </c>
      <c r="AV110" t="s">
        <v>5497</v>
      </c>
      <c r="AW110" t="s">
        <v>5498</v>
      </c>
      <c r="AY110">
        <v>11.148200040000001</v>
      </c>
      <c r="AZ110">
        <v>12.7560997</v>
      </c>
      <c r="BA110" t="s">
        <v>120</v>
      </c>
      <c r="BB110" t="s">
        <v>64</v>
      </c>
    </row>
    <row r="111" spans="1:54" x14ac:dyDescent="0.3">
      <c r="A111">
        <v>1485</v>
      </c>
      <c r="B111" t="s">
        <v>5567</v>
      </c>
      <c r="C111" s="1">
        <v>42797</v>
      </c>
      <c r="D111">
        <v>3</v>
      </c>
      <c r="E111" t="s">
        <v>828</v>
      </c>
      <c r="F111" t="s">
        <v>203</v>
      </c>
      <c r="H111">
        <v>2017</v>
      </c>
      <c r="I111" t="s">
        <v>5568</v>
      </c>
      <c r="J111" t="s">
        <v>414</v>
      </c>
      <c r="K111" t="s">
        <v>81</v>
      </c>
      <c r="L111">
        <v>0</v>
      </c>
      <c r="M111" t="s">
        <v>58</v>
      </c>
      <c r="N111" t="s">
        <v>9666</v>
      </c>
      <c r="W111">
        <v>0</v>
      </c>
      <c r="AI111" t="s">
        <v>31</v>
      </c>
      <c r="AT111" t="s">
        <v>75</v>
      </c>
      <c r="AV111" t="s">
        <v>5569</v>
      </c>
      <c r="AW111" t="s">
        <v>5570</v>
      </c>
      <c r="AX111" t="s">
        <v>5571</v>
      </c>
      <c r="AY111">
        <v>12.925399779999999</v>
      </c>
      <c r="AZ111">
        <v>13.559900280000001</v>
      </c>
      <c r="BA111" t="s">
        <v>417</v>
      </c>
      <c r="BB111" t="s">
        <v>64</v>
      </c>
    </row>
    <row r="112" spans="1:54" x14ac:dyDescent="0.3">
      <c r="A112">
        <v>1486</v>
      </c>
      <c r="B112" t="s">
        <v>5572</v>
      </c>
      <c r="C112" s="1">
        <v>42802</v>
      </c>
      <c r="D112">
        <v>3</v>
      </c>
      <c r="E112" t="s">
        <v>828</v>
      </c>
      <c r="F112" t="s">
        <v>169</v>
      </c>
      <c r="H112">
        <v>2017</v>
      </c>
      <c r="I112" t="s">
        <v>5573</v>
      </c>
      <c r="J112" t="s">
        <v>1810</v>
      </c>
      <c r="K112" t="s">
        <v>81</v>
      </c>
      <c r="L112">
        <v>3</v>
      </c>
      <c r="M112" t="s">
        <v>58</v>
      </c>
      <c r="N112" t="s">
        <v>9666</v>
      </c>
      <c r="W112">
        <v>3</v>
      </c>
      <c r="AT112" t="s">
        <v>75</v>
      </c>
      <c r="AV112" t="s">
        <v>5574</v>
      </c>
      <c r="AW112" t="s">
        <v>5575</v>
      </c>
      <c r="AX112" t="s">
        <v>5576</v>
      </c>
      <c r="AY112">
        <v>8.4441900249999993</v>
      </c>
      <c r="AZ112">
        <v>12.08298016</v>
      </c>
      <c r="BA112" t="s">
        <v>5577</v>
      </c>
      <c r="BB112" t="s">
        <v>64</v>
      </c>
    </row>
    <row r="113" spans="1:54" x14ac:dyDescent="0.3">
      <c r="A113">
        <v>1499</v>
      </c>
      <c r="B113" t="s">
        <v>5628</v>
      </c>
      <c r="C113" s="1">
        <v>42823</v>
      </c>
      <c r="D113">
        <v>3</v>
      </c>
      <c r="E113" t="s">
        <v>828</v>
      </c>
      <c r="F113" t="s">
        <v>169</v>
      </c>
      <c r="H113">
        <v>2017</v>
      </c>
      <c r="I113" t="s">
        <v>5629</v>
      </c>
      <c r="J113" t="s">
        <v>999</v>
      </c>
      <c r="K113" t="s">
        <v>81</v>
      </c>
      <c r="L113">
        <v>1</v>
      </c>
      <c r="M113" t="s">
        <v>58</v>
      </c>
      <c r="N113" t="s">
        <v>9666</v>
      </c>
      <c r="V113">
        <v>1</v>
      </c>
      <c r="AI113" t="s">
        <v>31</v>
      </c>
      <c r="AT113" t="s">
        <v>75</v>
      </c>
      <c r="AV113" t="s">
        <v>5630</v>
      </c>
      <c r="AY113">
        <v>12.04452991</v>
      </c>
      <c r="AZ113">
        <v>13.92063999</v>
      </c>
      <c r="BA113" t="s">
        <v>1003</v>
      </c>
      <c r="BB113" t="s">
        <v>64</v>
      </c>
    </row>
    <row r="114" spans="1:54" x14ac:dyDescent="0.3">
      <c r="A114">
        <v>1513</v>
      </c>
      <c r="B114" t="s">
        <v>5678</v>
      </c>
      <c r="C114" s="1">
        <v>42842</v>
      </c>
      <c r="D114">
        <v>4</v>
      </c>
      <c r="E114" t="s">
        <v>949</v>
      </c>
      <c r="F114" t="s">
        <v>73</v>
      </c>
      <c r="H114">
        <v>2017</v>
      </c>
      <c r="I114" t="s">
        <v>5679</v>
      </c>
      <c r="J114" t="s">
        <v>2457</v>
      </c>
      <c r="K114" t="s">
        <v>81</v>
      </c>
      <c r="L114">
        <v>21</v>
      </c>
      <c r="M114" t="s">
        <v>58</v>
      </c>
      <c r="N114" t="s">
        <v>9666</v>
      </c>
      <c r="V114">
        <v>21</v>
      </c>
      <c r="AI114" t="s">
        <v>31</v>
      </c>
      <c r="AT114" t="s">
        <v>75</v>
      </c>
      <c r="AV114" t="s">
        <v>5680</v>
      </c>
      <c r="AW114" t="s">
        <v>5681</v>
      </c>
      <c r="AX114" t="s">
        <v>5682</v>
      </c>
      <c r="AY114">
        <v>11.91730022</v>
      </c>
      <c r="AZ114">
        <v>14.635319709999999</v>
      </c>
      <c r="BA114" t="s">
        <v>2460</v>
      </c>
      <c r="BB114" t="s">
        <v>64</v>
      </c>
    </row>
    <row r="115" spans="1:54" x14ac:dyDescent="0.3">
      <c r="A115">
        <v>1523</v>
      </c>
      <c r="B115" t="s">
        <v>5710</v>
      </c>
      <c r="C115" s="1">
        <v>42852</v>
      </c>
      <c r="D115">
        <v>4</v>
      </c>
      <c r="E115" t="s">
        <v>949</v>
      </c>
      <c r="F115" t="s">
        <v>88</v>
      </c>
      <c r="H115">
        <v>2017</v>
      </c>
      <c r="I115" t="s">
        <v>3853</v>
      </c>
      <c r="J115" t="s">
        <v>1498</v>
      </c>
      <c r="K115" t="s">
        <v>81</v>
      </c>
      <c r="L115">
        <v>15</v>
      </c>
      <c r="M115" t="s">
        <v>58</v>
      </c>
      <c r="N115" t="s">
        <v>9666</v>
      </c>
      <c r="V115">
        <v>15</v>
      </c>
      <c r="AI115" t="s">
        <v>31</v>
      </c>
      <c r="AT115" t="s">
        <v>75</v>
      </c>
      <c r="AV115" t="s">
        <v>5711</v>
      </c>
      <c r="AW115" t="s">
        <v>5712</v>
      </c>
      <c r="AY115">
        <v>11.094149590000001</v>
      </c>
      <c r="AZ115">
        <v>13.692230220000001</v>
      </c>
      <c r="BA115" t="s">
        <v>1499</v>
      </c>
      <c r="BB115" t="s">
        <v>64</v>
      </c>
    </row>
    <row r="116" spans="1:54" x14ac:dyDescent="0.3">
      <c r="A116">
        <v>1525</v>
      </c>
      <c r="B116" t="s">
        <v>5717</v>
      </c>
      <c r="C116" s="1">
        <v>42858</v>
      </c>
      <c r="D116">
        <v>5</v>
      </c>
      <c r="E116" t="s">
        <v>55</v>
      </c>
      <c r="F116" t="s">
        <v>169</v>
      </c>
      <c r="H116">
        <v>2017</v>
      </c>
      <c r="J116" t="s">
        <v>80</v>
      </c>
      <c r="K116" t="s">
        <v>81</v>
      </c>
      <c r="L116">
        <v>3</v>
      </c>
      <c r="M116" t="s">
        <v>58</v>
      </c>
      <c r="N116" t="s">
        <v>9666</v>
      </c>
      <c r="V116">
        <v>3</v>
      </c>
      <c r="AI116" t="s">
        <v>31</v>
      </c>
      <c r="AK116" t="s">
        <v>33</v>
      </c>
      <c r="AT116" t="s">
        <v>75</v>
      </c>
      <c r="AV116" t="s">
        <v>5718</v>
      </c>
      <c r="AW116" t="s">
        <v>5719</v>
      </c>
      <c r="AX116" t="s">
        <v>5720</v>
      </c>
      <c r="AY116">
        <v>11.834199910000001</v>
      </c>
      <c r="AZ116">
        <v>13.063899989999999</v>
      </c>
      <c r="BA116" t="s">
        <v>85</v>
      </c>
      <c r="BB116" t="s">
        <v>64</v>
      </c>
    </row>
    <row r="117" spans="1:54" x14ac:dyDescent="0.3">
      <c r="A117">
        <v>1545</v>
      </c>
      <c r="B117" t="s">
        <v>5790</v>
      </c>
      <c r="C117" s="1">
        <v>42897</v>
      </c>
      <c r="D117">
        <v>6</v>
      </c>
      <c r="E117" t="s">
        <v>87</v>
      </c>
      <c r="F117" t="s">
        <v>56</v>
      </c>
      <c r="H117">
        <v>2017</v>
      </c>
      <c r="I117" t="s">
        <v>5679</v>
      </c>
      <c r="J117" t="s">
        <v>2457</v>
      </c>
      <c r="K117" t="s">
        <v>81</v>
      </c>
      <c r="L117">
        <v>15</v>
      </c>
      <c r="M117" t="s">
        <v>58</v>
      </c>
      <c r="N117" t="s">
        <v>9666</v>
      </c>
      <c r="V117">
        <v>15</v>
      </c>
      <c r="AI117" t="s">
        <v>31</v>
      </c>
      <c r="AT117" t="s">
        <v>75</v>
      </c>
      <c r="AU117" t="s">
        <v>5791</v>
      </c>
      <c r="AV117" t="s">
        <v>5792</v>
      </c>
      <c r="AW117" t="s">
        <v>5793</v>
      </c>
      <c r="AX117" t="s">
        <v>5794</v>
      </c>
      <c r="AY117">
        <v>11.91730022</v>
      </c>
      <c r="AZ117">
        <v>14.635319709999999</v>
      </c>
      <c r="BA117" t="s">
        <v>2460</v>
      </c>
      <c r="BB117" t="s">
        <v>64</v>
      </c>
    </row>
    <row r="118" spans="1:54" x14ac:dyDescent="0.3">
      <c r="A118">
        <v>1563</v>
      </c>
      <c r="B118" t="s">
        <v>5854</v>
      </c>
      <c r="C118" s="1">
        <v>42919</v>
      </c>
      <c r="D118">
        <v>7</v>
      </c>
      <c r="E118" t="s">
        <v>154</v>
      </c>
      <c r="F118" t="s">
        <v>73</v>
      </c>
      <c r="H118">
        <v>2017</v>
      </c>
      <c r="I118" t="s">
        <v>1853</v>
      </c>
      <c r="J118" t="s">
        <v>999</v>
      </c>
      <c r="K118" t="s">
        <v>81</v>
      </c>
      <c r="L118">
        <v>4</v>
      </c>
      <c r="M118" t="s">
        <v>58</v>
      </c>
      <c r="N118" t="s">
        <v>9666</v>
      </c>
      <c r="V118">
        <v>3</v>
      </c>
      <c r="W118">
        <v>1</v>
      </c>
      <c r="AT118" t="s">
        <v>75</v>
      </c>
      <c r="AV118" t="s">
        <v>5853</v>
      </c>
      <c r="AY118">
        <v>12.04452991</v>
      </c>
      <c r="AZ118">
        <v>13.92063999</v>
      </c>
      <c r="BA118" t="s">
        <v>1003</v>
      </c>
      <c r="BB118" t="s">
        <v>64</v>
      </c>
    </row>
    <row r="119" spans="1:54" x14ac:dyDescent="0.3">
      <c r="A119">
        <v>1579</v>
      </c>
      <c r="B119" t="s">
        <v>5908</v>
      </c>
      <c r="C119" s="1">
        <v>42939</v>
      </c>
      <c r="D119">
        <v>7</v>
      </c>
      <c r="E119" t="s">
        <v>154</v>
      </c>
      <c r="F119" t="s">
        <v>56</v>
      </c>
      <c r="H119">
        <v>2017</v>
      </c>
      <c r="I119" t="s">
        <v>3630</v>
      </c>
      <c r="J119" t="s">
        <v>5909</v>
      </c>
      <c r="K119" t="s">
        <v>430</v>
      </c>
      <c r="L119">
        <v>3</v>
      </c>
      <c r="M119" t="s">
        <v>58</v>
      </c>
      <c r="N119" t="s">
        <v>9666</v>
      </c>
      <c r="V119">
        <v>3</v>
      </c>
      <c r="AH119" t="s">
        <v>30</v>
      </c>
      <c r="AI119" t="s">
        <v>31</v>
      </c>
      <c r="AT119" t="s">
        <v>75</v>
      </c>
      <c r="AV119" t="s">
        <v>5910</v>
      </c>
      <c r="AY119">
        <v>12.05986023</v>
      </c>
      <c r="AZ119">
        <v>8.6086101530000008</v>
      </c>
      <c r="BA119" t="s">
        <v>5911</v>
      </c>
      <c r="BB119" t="s">
        <v>64</v>
      </c>
    </row>
    <row r="120" spans="1:54" x14ac:dyDescent="0.3">
      <c r="A120">
        <v>1582</v>
      </c>
      <c r="B120" t="s">
        <v>5919</v>
      </c>
      <c r="C120" s="1">
        <v>42942</v>
      </c>
      <c r="D120">
        <v>7</v>
      </c>
      <c r="E120" t="s">
        <v>154</v>
      </c>
      <c r="F120" t="s">
        <v>169</v>
      </c>
      <c r="H120">
        <v>2017</v>
      </c>
      <c r="J120" t="s">
        <v>1332</v>
      </c>
      <c r="K120" t="s">
        <v>81</v>
      </c>
      <c r="L120">
        <v>59</v>
      </c>
      <c r="M120" t="s">
        <v>58</v>
      </c>
      <c r="N120" t="s">
        <v>9666</v>
      </c>
      <c r="W120">
        <v>10</v>
      </c>
      <c r="Y120">
        <v>33</v>
      </c>
      <c r="AE120">
        <v>16</v>
      </c>
      <c r="AI120" t="s">
        <v>31</v>
      </c>
      <c r="AT120" t="s">
        <v>75</v>
      </c>
      <c r="AV120" t="s">
        <v>5920</v>
      </c>
      <c r="AW120" t="s">
        <v>5921</v>
      </c>
      <c r="AX120" t="s">
        <v>5922</v>
      </c>
      <c r="AY120">
        <v>12.114700320000001</v>
      </c>
      <c r="AZ120">
        <v>12.8288002</v>
      </c>
      <c r="BA120" t="s">
        <v>1335</v>
      </c>
      <c r="BB120" t="s">
        <v>64</v>
      </c>
    </row>
    <row r="121" spans="1:54" x14ac:dyDescent="0.3">
      <c r="A121">
        <v>1592</v>
      </c>
      <c r="B121" t="s">
        <v>5959</v>
      </c>
      <c r="C121" s="1">
        <v>42952</v>
      </c>
      <c r="D121">
        <v>8</v>
      </c>
      <c r="E121" t="s">
        <v>212</v>
      </c>
      <c r="F121" t="s">
        <v>206</v>
      </c>
      <c r="H121">
        <v>2017</v>
      </c>
      <c r="I121" t="s">
        <v>5960</v>
      </c>
      <c r="J121" t="s">
        <v>879</v>
      </c>
      <c r="K121" t="s">
        <v>81</v>
      </c>
      <c r="L121">
        <v>14</v>
      </c>
      <c r="M121" t="s">
        <v>58</v>
      </c>
      <c r="N121" t="s">
        <v>9666</v>
      </c>
      <c r="V121">
        <v>12</v>
      </c>
      <c r="W121">
        <v>2</v>
      </c>
      <c r="AH121" t="s">
        <v>30</v>
      </c>
      <c r="AI121" t="s">
        <v>31</v>
      </c>
      <c r="AT121" t="s">
        <v>75</v>
      </c>
      <c r="AV121" t="s">
        <v>5961</v>
      </c>
      <c r="AW121" t="s">
        <v>5962</v>
      </c>
      <c r="AX121" t="s">
        <v>5963</v>
      </c>
      <c r="AY121">
        <v>11.51756001</v>
      </c>
      <c r="AZ121">
        <v>13.695019719999999</v>
      </c>
      <c r="BA121" t="s">
        <v>882</v>
      </c>
      <c r="BB121" t="s">
        <v>64</v>
      </c>
    </row>
    <row r="122" spans="1:54" x14ac:dyDescent="0.3">
      <c r="A122">
        <v>1621</v>
      </c>
      <c r="B122" t="s">
        <v>6065</v>
      </c>
      <c r="C122" s="1">
        <v>42997</v>
      </c>
      <c r="D122">
        <v>9</v>
      </c>
      <c r="E122" t="s">
        <v>263</v>
      </c>
      <c r="F122" t="s">
        <v>100</v>
      </c>
      <c r="H122">
        <v>2017</v>
      </c>
      <c r="I122" t="s">
        <v>6066</v>
      </c>
      <c r="J122" t="s">
        <v>117</v>
      </c>
      <c r="K122" t="s">
        <v>81</v>
      </c>
      <c r="L122">
        <v>18</v>
      </c>
      <c r="M122" t="s">
        <v>58</v>
      </c>
      <c r="N122" t="s">
        <v>9666</v>
      </c>
      <c r="V122">
        <v>18</v>
      </c>
      <c r="AI122" t="s">
        <v>31</v>
      </c>
      <c r="AT122" t="s">
        <v>75</v>
      </c>
      <c r="AV122" t="s">
        <v>6067</v>
      </c>
      <c r="AY122">
        <v>11.15777016</v>
      </c>
      <c r="AZ122">
        <v>12.758230210000001</v>
      </c>
      <c r="BA122" t="s">
        <v>120</v>
      </c>
      <c r="BB122" t="s">
        <v>64</v>
      </c>
    </row>
    <row r="123" spans="1:54" x14ac:dyDescent="0.3">
      <c r="A123">
        <v>1631</v>
      </c>
      <c r="B123" t="s">
        <v>6103</v>
      </c>
      <c r="C123" s="1">
        <v>43018</v>
      </c>
      <c r="D123">
        <v>10</v>
      </c>
      <c r="E123" t="s">
        <v>290</v>
      </c>
      <c r="F123" t="s">
        <v>100</v>
      </c>
      <c r="H123">
        <v>2017</v>
      </c>
      <c r="I123" t="s">
        <v>6104</v>
      </c>
      <c r="J123" t="s">
        <v>1498</v>
      </c>
      <c r="K123" t="s">
        <v>81</v>
      </c>
      <c r="L123">
        <v>16</v>
      </c>
      <c r="M123" t="s">
        <v>58</v>
      </c>
      <c r="N123" t="s">
        <v>9666</v>
      </c>
      <c r="V123">
        <v>15</v>
      </c>
      <c r="W123">
        <v>1</v>
      </c>
      <c r="AI123" t="s">
        <v>31</v>
      </c>
      <c r="AT123" t="s">
        <v>75</v>
      </c>
      <c r="AV123" t="s">
        <v>6105</v>
      </c>
      <c r="AW123" t="s">
        <v>6106</v>
      </c>
      <c r="AX123" t="s">
        <v>6107</v>
      </c>
      <c r="AY123">
        <v>11.094149590000001</v>
      </c>
      <c r="AZ123">
        <v>13.692230220000001</v>
      </c>
      <c r="BA123" t="s">
        <v>1499</v>
      </c>
      <c r="BB123" t="s">
        <v>64</v>
      </c>
    </row>
    <row r="124" spans="1:54" x14ac:dyDescent="0.3">
      <c r="A124">
        <v>1637</v>
      </c>
      <c r="B124" t="s">
        <v>6122</v>
      </c>
      <c r="C124" s="1">
        <v>43027</v>
      </c>
      <c r="D124">
        <v>10</v>
      </c>
      <c r="E124" t="s">
        <v>290</v>
      </c>
      <c r="F124" t="s">
        <v>88</v>
      </c>
      <c r="H124">
        <v>2017</v>
      </c>
      <c r="I124" t="s">
        <v>6123</v>
      </c>
      <c r="J124" t="s">
        <v>117</v>
      </c>
      <c r="K124" t="s">
        <v>81</v>
      </c>
      <c r="L124">
        <v>6</v>
      </c>
      <c r="M124" t="s">
        <v>58</v>
      </c>
      <c r="N124" t="s">
        <v>9666</v>
      </c>
      <c r="W124">
        <v>3</v>
      </c>
      <c r="AE124">
        <v>3</v>
      </c>
      <c r="AI124" t="s">
        <v>31</v>
      </c>
      <c r="AT124" t="s">
        <v>75</v>
      </c>
      <c r="AV124" t="s">
        <v>6124</v>
      </c>
      <c r="AW124" t="s">
        <v>6125</v>
      </c>
      <c r="AX124" t="s">
        <v>6126</v>
      </c>
      <c r="AY124">
        <v>11.15777016</v>
      </c>
      <c r="AZ124">
        <v>12.758230210000001</v>
      </c>
      <c r="BA124" t="s">
        <v>120</v>
      </c>
      <c r="BB124" t="s">
        <v>64</v>
      </c>
    </row>
    <row r="125" spans="1:54" x14ac:dyDescent="0.3">
      <c r="A125">
        <v>1674</v>
      </c>
      <c r="B125" t="s">
        <v>6263</v>
      </c>
      <c r="C125" s="1">
        <v>43082</v>
      </c>
      <c r="D125">
        <v>12</v>
      </c>
      <c r="E125" t="s">
        <v>390</v>
      </c>
      <c r="F125" t="s">
        <v>169</v>
      </c>
      <c r="H125">
        <v>2017</v>
      </c>
      <c r="I125" t="s">
        <v>347</v>
      </c>
      <c r="J125" t="s">
        <v>348</v>
      </c>
      <c r="K125" t="s">
        <v>81</v>
      </c>
      <c r="L125">
        <v>16</v>
      </c>
      <c r="M125" t="s">
        <v>58</v>
      </c>
      <c r="N125" t="s">
        <v>9666</v>
      </c>
      <c r="V125">
        <v>10</v>
      </c>
      <c r="W125">
        <v>6</v>
      </c>
      <c r="AI125" t="s">
        <v>31</v>
      </c>
      <c r="AV125" t="s">
        <v>6264</v>
      </c>
      <c r="AW125" t="s">
        <v>6265</v>
      </c>
      <c r="AX125" t="s">
        <v>6266</v>
      </c>
      <c r="AY125">
        <v>11.81093025</v>
      </c>
      <c r="AZ125">
        <v>12.503669739999999</v>
      </c>
      <c r="BA125" t="s">
        <v>351</v>
      </c>
      <c r="BB125" t="s">
        <v>64</v>
      </c>
    </row>
    <row r="126" spans="1:54" x14ac:dyDescent="0.3">
      <c r="A126">
        <v>1677</v>
      </c>
      <c r="B126" t="s">
        <v>6277</v>
      </c>
      <c r="C126" s="1">
        <v>43094</v>
      </c>
      <c r="D126">
        <v>12</v>
      </c>
      <c r="E126" t="s">
        <v>390</v>
      </c>
      <c r="F126" t="s">
        <v>73</v>
      </c>
      <c r="H126">
        <v>2017</v>
      </c>
      <c r="I126" t="s">
        <v>5668</v>
      </c>
      <c r="J126" t="s">
        <v>80</v>
      </c>
      <c r="K126" t="s">
        <v>81</v>
      </c>
      <c r="L126">
        <v>4</v>
      </c>
      <c r="M126" t="s">
        <v>58</v>
      </c>
      <c r="N126" t="s">
        <v>9666</v>
      </c>
      <c r="AE126">
        <v>4</v>
      </c>
      <c r="AI126" t="s">
        <v>31</v>
      </c>
      <c r="AT126" t="s">
        <v>75</v>
      </c>
      <c r="AV126" t="s">
        <v>6278</v>
      </c>
      <c r="AW126" t="s">
        <v>6279</v>
      </c>
      <c r="AX126" t="s">
        <v>6280</v>
      </c>
      <c r="AY126">
        <v>11.834199910000001</v>
      </c>
      <c r="AZ126">
        <v>13.063899989999999</v>
      </c>
      <c r="BA126" t="s">
        <v>85</v>
      </c>
      <c r="BB126" t="s">
        <v>64</v>
      </c>
    </row>
    <row r="127" spans="1:54" x14ac:dyDescent="0.3">
      <c r="A127">
        <v>1685</v>
      </c>
      <c r="B127" t="s">
        <v>6307</v>
      </c>
      <c r="C127" s="1">
        <v>43108</v>
      </c>
      <c r="D127">
        <v>1</v>
      </c>
      <c r="E127" t="s">
        <v>500</v>
      </c>
      <c r="F127" t="s">
        <v>73</v>
      </c>
      <c r="H127">
        <v>2018</v>
      </c>
      <c r="I127" t="s">
        <v>6308</v>
      </c>
      <c r="J127" t="s">
        <v>1609</v>
      </c>
      <c r="K127" t="s">
        <v>81</v>
      </c>
      <c r="L127">
        <v>111</v>
      </c>
      <c r="M127" t="s">
        <v>58</v>
      </c>
      <c r="N127" t="s">
        <v>9666</v>
      </c>
      <c r="V127">
        <v>107</v>
      </c>
      <c r="W127">
        <v>3</v>
      </c>
      <c r="Y127">
        <v>1</v>
      </c>
      <c r="AH127" t="s">
        <v>30</v>
      </c>
      <c r="AT127" t="s">
        <v>75</v>
      </c>
      <c r="AU127" t="s">
        <v>6309</v>
      </c>
      <c r="AV127" t="s">
        <v>6310</v>
      </c>
      <c r="AW127" t="s">
        <v>6311</v>
      </c>
      <c r="AX127" t="s">
        <v>6312</v>
      </c>
      <c r="AY127">
        <v>13.111559870000001</v>
      </c>
      <c r="AZ127">
        <v>12.50559998</v>
      </c>
      <c r="BA127" t="s">
        <v>1612</v>
      </c>
      <c r="BB127" t="s">
        <v>64</v>
      </c>
    </row>
    <row r="128" spans="1:54" x14ac:dyDescent="0.3">
      <c r="A128">
        <v>1696</v>
      </c>
      <c r="B128" t="s">
        <v>6348</v>
      </c>
      <c r="C128" s="1">
        <v>43129</v>
      </c>
      <c r="D128">
        <v>1</v>
      </c>
      <c r="E128" t="s">
        <v>500</v>
      </c>
      <c r="F128" t="s">
        <v>73</v>
      </c>
      <c r="H128">
        <v>2018</v>
      </c>
      <c r="I128" t="s">
        <v>6349</v>
      </c>
      <c r="J128" t="s">
        <v>3549</v>
      </c>
      <c r="K128" t="s">
        <v>3549</v>
      </c>
      <c r="L128">
        <v>2</v>
      </c>
      <c r="M128" t="s">
        <v>58</v>
      </c>
      <c r="N128" t="s">
        <v>9666</v>
      </c>
      <c r="W128">
        <v>2</v>
      </c>
      <c r="AI128" t="s">
        <v>31</v>
      </c>
      <c r="AT128" t="s">
        <v>75</v>
      </c>
      <c r="AU128" t="s">
        <v>3627</v>
      </c>
      <c r="AV128" t="s">
        <v>6350</v>
      </c>
      <c r="AW128" t="s">
        <v>6351</v>
      </c>
      <c r="AY128">
        <v>13.199529999999999</v>
      </c>
      <c r="AZ128">
        <v>12.418089869999999</v>
      </c>
      <c r="BA128" t="s">
        <v>3559</v>
      </c>
      <c r="BB128" t="s">
        <v>64</v>
      </c>
    </row>
    <row r="129" spans="1:54" x14ac:dyDescent="0.3">
      <c r="A129">
        <v>1715</v>
      </c>
      <c r="B129" t="s">
        <v>6421</v>
      </c>
      <c r="C129" s="1">
        <v>43159</v>
      </c>
      <c r="D129">
        <v>2</v>
      </c>
      <c r="E129" t="s">
        <v>650</v>
      </c>
      <c r="F129" t="s">
        <v>169</v>
      </c>
      <c r="H129">
        <v>2018</v>
      </c>
      <c r="I129" t="s">
        <v>6422</v>
      </c>
      <c r="J129" t="s">
        <v>1498</v>
      </c>
      <c r="K129" t="s">
        <v>81</v>
      </c>
      <c r="L129">
        <v>7</v>
      </c>
      <c r="M129" t="s">
        <v>58</v>
      </c>
      <c r="N129" t="s">
        <v>9666</v>
      </c>
      <c r="V129">
        <v>5</v>
      </c>
      <c r="W129">
        <v>2</v>
      </c>
      <c r="AH129" t="s">
        <v>30</v>
      </c>
      <c r="AI129" t="s">
        <v>31</v>
      </c>
      <c r="AT129" t="s">
        <v>75</v>
      </c>
      <c r="AV129" t="s">
        <v>6423</v>
      </c>
      <c r="AW129" t="s">
        <v>6424</v>
      </c>
      <c r="AX129" t="s">
        <v>6425</v>
      </c>
      <c r="AY129">
        <v>11.101979999999999</v>
      </c>
      <c r="AZ129">
        <v>13.69266987</v>
      </c>
      <c r="BA129" t="s">
        <v>1499</v>
      </c>
      <c r="BB129" t="s">
        <v>64</v>
      </c>
    </row>
    <row r="130" spans="1:54" x14ac:dyDescent="0.3">
      <c r="A130">
        <v>1754</v>
      </c>
      <c r="B130" t="s">
        <v>6558</v>
      </c>
      <c r="C130" s="1">
        <v>43235</v>
      </c>
      <c r="D130">
        <v>5</v>
      </c>
      <c r="E130" t="s">
        <v>55</v>
      </c>
      <c r="F130" t="s">
        <v>100</v>
      </c>
      <c r="H130">
        <v>2018</v>
      </c>
      <c r="I130" t="s">
        <v>6559</v>
      </c>
      <c r="J130" t="s">
        <v>1683</v>
      </c>
      <c r="K130" t="s">
        <v>81</v>
      </c>
      <c r="L130">
        <v>11</v>
      </c>
      <c r="M130" t="s">
        <v>58</v>
      </c>
      <c r="N130" t="s">
        <v>9666</v>
      </c>
      <c r="V130">
        <v>11</v>
      </c>
      <c r="AT130" t="s">
        <v>75</v>
      </c>
      <c r="AU130" t="s">
        <v>6560</v>
      </c>
      <c r="AV130" t="s">
        <v>6561</v>
      </c>
      <c r="AW130" t="s">
        <v>6562</v>
      </c>
      <c r="AX130" t="s">
        <v>6563</v>
      </c>
      <c r="AY130">
        <v>12.242460250000001</v>
      </c>
      <c r="AZ130">
        <v>13.869819639999999</v>
      </c>
      <c r="BA130" t="s">
        <v>1686</v>
      </c>
      <c r="BB130" t="s">
        <v>64</v>
      </c>
    </row>
    <row r="131" spans="1:54" x14ac:dyDescent="0.3">
      <c r="A131">
        <v>1755</v>
      </c>
      <c r="B131" t="s">
        <v>6564</v>
      </c>
      <c r="C131" s="1">
        <v>43235</v>
      </c>
      <c r="D131">
        <v>5</v>
      </c>
      <c r="E131" t="s">
        <v>55</v>
      </c>
      <c r="F131" t="s">
        <v>100</v>
      </c>
      <c r="H131">
        <v>2018</v>
      </c>
      <c r="I131" t="s">
        <v>6565</v>
      </c>
      <c r="J131" t="s">
        <v>879</v>
      </c>
      <c r="K131" t="s">
        <v>81</v>
      </c>
      <c r="L131">
        <v>4</v>
      </c>
      <c r="M131" t="s">
        <v>58</v>
      </c>
      <c r="N131" t="s">
        <v>9666</v>
      </c>
      <c r="V131">
        <v>4</v>
      </c>
      <c r="AT131" t="s">
        <v>75</v>
      </c>
      <c r="AU131" t="s">
        <v>6566</v>
      </c>
      <c r="AV131" t="s">
        <v>6561</v>
      </c>
      <c r="AW131" t="s">
        <v>6562</v>
      </c>
      <c r="AX131" t="s">
        <v>6563</v>
      </c>
      <c r="AY131">
        <v>11.52777</v>
      </c>
      <c r="AZ131">
        <v>13.68237019</v>
      </c>
      <c r="BA131" t="s">
        <v>882</v>
      </c>
      <c r="BB131" t="s">
        <v>64</v>
      </c>
    </row>
    <row r="132" spans="1:54" x14ac:dyDescent="0.3">
      <c r="A132">
        <v>1765</v>
      </c>
      <c r="B132" t="s">
        <v>6602</v>
      </c>
      <c r="C132" s="1">
        <v>43253</v>
      </c>
      <c r="D132">
        <v>6</v>
      </c>
      <c r="E132" t="s">
        <v>87</v>
      </c>
      <c r="F132" t="s">
        <v>206</v>
      </c>
      <c r="H132">
        <v>2018</v>
      </c>
      <c r="I132" t="s">
        <v>6603</v>
      </c>
      <c r="J132" t="s">
        <v>233</v>
      </c>
      <c r="K132" t="s">
        <v>81</v>
      </c>
      <c r="L132">
        <v>10</v>
      </c>
      <c r="M132" t="s">
        <v>58</v>
      </c>
      <c r="N132" t="s">
        <v>9666</v>
      </c>
      <c r="V132">
        <v>10</v>
      </c>
      <c r="AI132" t="s">
        <v>31</v>
      </c>
      <c r="AT132" t="s">
        <v>75</v>
      </c>
      <c r="AV132" t="s">
        <v>6604</v>
      </c>
      <c r="AW132" t="s">
        <v>6605</v>
      </c>
      <c r="AX132" t="s">
        <v>6606</v>
      </c>
      <c r="AY132">
        <v>12.369809999999999</v>
      </c>
      <c r="AZ132">
        <v>14.21105957</v>
      </c>
      <c r="BA132" t="s">
        <v>235</v>
      </c>
      <c r="BB132" t="s">
        <v>64</v>
      </c>
    </row>
    <row r="133" spans="1:54" x14ac:dyDescent="0.3">
      <c r="A133">
        <v>1784</v>
      </c>
      <c r="B133" t="s">
        <v>6678</v>
      </c>
      <c r="C133" s="1">
        <v>43294</v>
      </c>
      <c r="D133">
        <v>7</v>
      </c>
      <c r="E133" t="s">
        <v>154</v>
      </c>
      <c r="F133" t="s">
        <v>203</v>
      </c>
      <c r="H133">
        <v>2018</v>
      </c>
      <c r="I133" t="s">
        <v>6679</v>
      </c>
      <c r="J133" t="s">
        <v>879</v>
      </c>
      <c r="K133" t="s">
        <v>81</v>
      </c>
      <c r="L133">
        <v>23</v>
      </c>
      <c r="M133" t="s">
        <v>58</v>
      </c>
      <c r="N133" t="s">
        <v>9666</v>
      </c>
      <c r="W133">
        <v>23</v>
      </c>
      <c r="AT133" t="s">
        <v>75</v>
      </c>
      <c r="AV133" t="s">
        <v>6680</v>
      </c>
      <c r="AW133" t="s">
        <v>6681</v>
      </c>
      <c r="AX133" t="s">
        <v>6682</v>
      </c>
      <c r="AY133">
        <v>11.52777</v>
      </c>
      <c r="AZ133">
        <v>13.68237019</v>
      </c>
      <c r="BA133" t="s">
        <v>882</v>
      </c>
      <c r="BB133" t="s">
        <v>64</v>
      </c>
    </row>
    <row r="134" spans="1:54" x14ac:dyDescent="0.3">
      <c r="A134">
        <v>1785</v>
      </c>
      <c r="B134" t="s">
        <v>6683</v>
      </c>
      <c r="C134" s="1">
        <v>43296</v>
      </c>
      <c r="D134">
        <v>7</v>
      </c>
      <c r="E134" t="s">
        <v>154</v>
      </c>
      <c r="F134" t="s">
        <v>56</v>
      </c>
      <c r="H134">
        <v>2018</v>
      </c>
      <c r="I134" t="s">
        <v>6684</v>
      </c>
      <c r="J134" t="s">
        <v>385</v>
      </c>
      <c r="K134" t="s">
        <v>336</v>
      </c>
      <c r="L134">
        <v>62</v>
      </c>
      <c r="M134" t="s">
        <v>58</v>
      </c>
      <c r="N134" t="s">
        <v>9666</v>
      </c>
      <c r="W134">
        <v>62</v>
      </c>
      <c r="AI134" t="s">
        <v>31</v>
      </c>
      <c r="AO134" t="s">
        <v>59</v>
      </c>
      <c r="AV134" t="s">
        <v>6685</v>
      </c>
      <c r="AW134" t="s">
        <v>6686</v>
      </c>
      <c r="AX134" t="s">
        <v>6687</v>
      </c>
      <c r="AY134">
        <v>12.893840000000001</v>
      </c>
      <c r="AZ134">
        <v>11.924559589999999</v>
      </c>
      <c r="BA134" t="s">
        <v>388</v>
      </c>
      <c r="BB134" t="s">
        <v>64</v>
      </c>
    </row>
    <row r="135" spans="1:54" x14ac:dyDescent="0.3">
      <c r="A135">
        <v>1791</v>
      </c>
      <c r="B135" t="s">
        <v>6706</v>
      </c>
      <c r="C135" s="1">
        <v>43307</v>
      </c>
      <c r="D135">
        <v>7</v>
      </c>
      <c r="E135" t="s">
        <v>154</v>
      </c>
      <c r="F135" t="s">
        <v>88</v>
      </c>
      <c r="H135">
        <v>2018</v>
      </c>
      <c r="I135" t="s">
        <v>2374</v>
      </c>
      <c r="J135" t="s">
        <v>348</v>
      </c>
      <c r="K135" t="s">
        <v>81</v>
      </c>
      <c r="L135">
        <v>9</v>
      </c>
      <c r="M135" t="s">
        <v>58</v>
      </c>
      <c r="N135" t="s">
        <v>9666</v>
      </c>
      <c r="V135">
        <v>5</v>
      </c>
      <c r="W135">
        <v>4</v>
      </c>
      <c r="AI135" t="s">
        <v>31</v>
      </c>
      <c r="AO135" t="s">
        <v>59</v>
      </c>
      <c r="AT135" t="s">
        <v>75</v>
      </c>
      <c r="AU135" t="s">
        <v>6707</v>
      </c>
      <c r="AV135" t="s">
        <v>6708</v>
      </c>
      <c r="AW135" t="s">
        <v>6709</v>
      </c>
      <c r="AX135" t="s">
        <v>6697</v>
      </c>
      <c r="AY135">
        <v>11.810930000000001</v>
      </c>
      <c r="AZ135">
        <v>12.503669739999999</v>
      </c>
      <c r="BA135" t="s">
        <v>351</v>
      </c>
      <c r="BB135" t="s">
        <v>64</v>
      </c>
    </row>
    <row r="136" spans="1:54" x14ac:dyDescent="0.3">
      <c r="A136">
        <v>1793</v>
      </c>
      <c r="B136" t="s">
        <v>6713</v>
      </c>
      <c r="C136" s="1">
        <v>43308</v>
      </c>
      <c r="D136">
        <v>7</v>
      </c>
      <c r="E136" t="s">
        <v>154</v>
      </c>
      <c r="F136" t="s">
        <v>203</v>
      </c>
      <c r="H136">
        <v>2018</v>
      </c>
      <c r="I136" t="s">
        <v>6714</v>
      </c>
      <c r="J136" t="s">
        <v>1819</v>
      </c>
      <c r="K136" t="s">
        <v>81</v>
      </c>
      <c r="L136">
        <v>30</v>
      </c>
      <c r="M136" t="s">
        <v>58</v>
      </c>
      <c r="N136" t="s">
        <v>9666</v>
      </c>
      <c r="V136">
        <v>30</v>
      </c>
      <c r="W136">
        <v>11</v>
      </c>
      <c r="AE136">
        <v>3</v>
      </c>
      <c r="AI136" t="s">
        <v>31</v>
      </c>
      <c r="AT136" t="s">
        <v>75</v>
      </c>
      <c r="AV136" t="s">
        <v>6715</v>
      </c>
      <c r="AW136" t="s">
        <v>6716</v>
      </c>
      <c r="AX136" t="s">
        <v>6717</v>
      </c>
      <c r="AY136">
        <v>12.67615</v>
      </c>
      <c r="AZ136">
        <v>13.61752033</v>
      </c>
      <c r="BA136" t="s">
        <v>1822</v>
      </c>
      <c r="BB136" t="s">
        <v>64</v>
      </c>
    </row>
    <row r="137" spans="1:54" x14ac:dyDescent="0.3">
      <c r="A137">
        <v>1803</v>
      </c>
      <c r="B137" t="s">
        <v>6756</v>
      </c>
      <c r="C137" s="1">
        <v>43342</v>
      </c>
      <c r="D137">
        <v>8</v>
      </c>
      <c r="E137" t="s">
        <v>212</v>
      </c>
      <c r="F137" t="s">
        <v>88</v>
      </c>
      <c r="H137">
        <v>2018</v>
      </c>
      <c r="I137" t="s">
        <v>6757</v>
      </c>
      <c r="J137" t="s">
        <v>1552</v>
      </c>
      <c r="K137" t="s">
        <v>81</v>
      </c>
      <c r="L137">
        <v>48</v>
      </c>
      <c r="M137" t="s">
        <v>58</v>
      </c>
      <c r="N137" t="s">
        <v>9666</v>
      </c>
      <c r="V137">
        <v>48</v>
      </c>
      <c r="AI137" t="s">
        <v>31</v>
      </c>
      <c r="AT137" t="s">
        <v>75</v>
      </c>
      <c r="AV137" t="s">
        <v>6758</v>
      </c>
      <c r="AW137" t="s">
        <v>6759</v>
      </c>
      <c r="AX137" t="s">
        <v>6760</v>
      </c>
      <c r="AY137">
        <v>12.94599</v>
      </c>
      <c r="AZ137">
        <v>13.18229008</v>
      </c>
      <c r="BA137" t="s">
        <v>1554</v>
      </c>
      <c r="BB137" t="s">
        <v>64</v>
      </c>
    </row>
    <row r="138" spans="1:54" x14ac:dyDescent="0.3">
      <c r="A138">
        <v>1809</v>
      </c>
      <c r="B138" t="s">
        <v>6778</v>
      </c>
      <c r="C138" s="1">
        <v>43355</v>
      </c>
      <c r="D138">
        <v>9</v>
      </c>
      <c r="E138" t="s">
        <v>263</v>
      </c>
      <c r="F138" t="s">
        <v>169</v>
      </c>
      <c r="H138">
        <v>2018</v>
      </c>
      <c r="I138" t="s">
        <v>1608</v>
      </c>
      <c r="J138" t="s">
        <v>1609</v>
      </c>
      <c r="K138" t="s">
        <v>81</v>
      </c>
      <c r="L138">
        <v>50</v>
      </c>
      <c r="M138" t="s">
        <v>58</v>
      </c>
      <c r="N138" t="s">
        <v>9666</v>
      </c>
      <c r="V138">
        <v>50</v>
      </c>
      <c r="AI138" t="s">
        <v>31</v>
      </c>
      <c r="AO138" t="s">
        <v>59</v>
      </c>
      <c r="AV138" t="s">
        <v>6779</v>
      </c>
      <c r="AW138" t="s">
        <v>6780</v>
      </c>
      <c r="AX138" t="s">
        <v>6781</v>
      </c>
      <c r="AY138">
        <v>13.111560000000001</v>
      </c>
      <c r="AZ138">
        <v>12.50559998</v>
      </c>
      <c r="BA138" t="s">
        <v>1612</v>
      </c>
      <c r="BB138" t="s">
        <v>64</v>
      </c>
    </row>
    <row r="139" spans="1:54" x14ac:dyDescent="0.3">
      <c r="A139">
        <v>1814</v>
      </c>
      <c r="B139" t="s">
        <v>6798</v>
      </c>
      <c r="C139" s="1">
        <v>43369</v>
      </c>
      <c r="D139">
        <v>9</v>
      </c>
      <c r="E139" t="s">
        <v>263</v>
      </c>
      <c r="F139" t="s">
        <v>169</v>
      </c>
      <c r="H139">
        <v>2018</v>
      </c>
      <c r="I139" t="s">
        <v>6799</v>
      </c>
      <c r="J139" t="s">
        <v>1609</v>
      </c>
      <c r="K139" t="s">
        <v>81</v>
      </c>
      <c r="L139">
        <v>20</v>
      </c>
      <c r="M139" t="s">
        <v>58</v>
      </c>
      <c r="N139" t="s">
        <v>9666</v>
      </c>
      <c r="V139">
        <v>20</v>
      </c>
      <c r="AT139" t="s">
        <v>75</v>
      </c>
      <c r="AU139" t="s">
        <v>6800</v>
      </c>
      <c r="AV139" t="s">
        <v>6801</v>
      </c>
      <c r="AW139" t="s">
        <v>6802</v>
      </c>
      <c r="AY139">
        <v>13.111560000000001</v>
      </c>
      <c r="AZ139">
        <v>12.50559998</v>
      </c>
      <c r="BA139" t="s">
        <v>1612</v>
      </c>
      <c r="BB139" t="s">
        <v>64</v>
      </c>
    </row>
    <row r="140" spans="1:54" x14ac:dyDescent="0.3">
      <c r="A140">
        <v>1817</v>
      </c>
      <c r="B140" t="s">
        <v>6811</v>
      </c>
      <c r="C140" s="1">
        <v>43381</v>
      </c>
      <c r="D140">
        <v>10</v>
      </c>
      <c r="E140" t="s">
        <v>290</v>
      </c>
      <c r="F140" t="s">
        <v>73</v>
      </c>
      <c r="H140">
        <v>2018</v>
      </c>
      <c r="I140" t="s">
        <v>6812</v>
      </c>
      <c r="J140" t="s">
        <v>2007</v>
      </c>
      <c r="K140" t="s">
        <v>81</v>
      </c>
      <c r="L140">
        <v>94</v>
      </c>
      <c r="M140" t="s">
        <v>58</v>
      </c>
      <c r="N140" t="s">
        <v>9666</v>
      </c>
      <c r="V140">
        <v>76</v>
      </c>
      <c r="W140">
        <v>18</v>
      </c>
      <c r="AI140" t="s">
        <v>31</v>
      </c>
      <c r="AT140" t="s">
        <v>75</v>
      </c>
      <c r="AV140" t="s">
        <v>6813</v>
      </c>
      <c r="AW140" t="s">
        <v>6814</v>
      </c>
      <c r="AX140" t="s">
        <v>6815</v>
      </c>
      <c r="AY140">
        <v>13.61792</v>
      </c>
      <c r="AZ140">
        <v>13.267009740000001</v>
      </c>
      <c r="BA140" t="s">
        <v>2008</v>
      </c>
      <c r="BB140" t="s">
        <v>64</v>
      </c>
    </row>
    <row r="141" spans="1:54" x14ac:dyDescent="0.3">
      <c r="A141">
        <v>1818</v>
      </c>
      <c r="B141" t="s">
        <v>6816</v>
      </c>
      <c r="C141" s="1">
        <v>43383</v>
      </c>
      <c r="D141">
        <v>10</v>
      </c>
      <c r="E141" t="s">
        <v>290</v>
      </c>
      <c r="F141" t="s">
        <v>169</v>
      </c>
      <c r="H141">
        <v>2018</v>
      </c>
      <c r="I141" t="s">
        <v>6817</v>
      </c>
      <c r="J141" t="s">
        <v>414</v>
      </c>
      <c r="K141" t="s">
        <v>81</v>
      </c>
      <c r="L141">
        <v>56</v>
      </c>
      <c r="M141" t="s">
        <v>58</v>
      </c>
      <c r="N141" t="s">
        <v>9666</v>
      </c>
      <c r="V141">
        <v>48</v>
      </c>
      <c r="W141">
        <v>8</v>
      </c>
      <c r="AI141" t="s">
        <v>31</v>
      </c>
      <c r="AT141" t="s">
        <v>75</v>
      </c>
      <c r="AU141" t="s">
        <v>6560</v>
      </c>
      <c r="AV141" t="s">
        <v>6818</v>
      </c>
      <c r="AW141" t="s">
        <v>6819</v>
      </c>
      <c r="AX141" t="s">
        <v>6820</v>
      </c>
      <c r="AY141">
        <v>12.92671</v>
      </c>
      <c r="AZ141">
        <v>13.580120089999999</v>
      </c>
      <c r="BA141" t="s">
        <v>417</v>
      </c>
      <c r="BB141" t="s">
        <v>64</v>
      </c>
    </row>
    <row r="142" spans="1:54" x14ac:dyDescent="0.3">
      <c r="A142">
        <v>1819</v>
      </c>
      <c r="B142" t="s">
        <v>6821</v>
      </c>
      <c r="C142" s="1">
        <v>43385</v>
      </c>
      <c r="D142">
        <v>10</v>
      </c>
      <c r="E142" t="s">
        <v>290</v>
      </c>
      <c r="F142" t="s">
        <v>203</v>
      </c>
      <c r="H142">
        <v>2018</v>
      </c>
      <c r="I142" t="s">
        <v>6822</v>
      </c>
      <c r="J142" t="s">
        <v>1609</v>
      </c>
      <c r="K142" t="s">
        <v>81</v>
      </c>
      <c r="L142">
        <v>40</v>
      </c>
      <c r="M142" t="s">
        <v>58</v>
      </c>
      <c r="N142" t="s">
        <v>9666</v>
      </c>
      <c r="V142">
        <v>40</v>
      </c>
      <c r="AI142" t="s">
        <v>31</v>
      </c>
      <c r="AT142" t="s">
        <v>75</v>
      </c>
      <c r="AV142" t="s">
        <v>6823</v>
      </c>
      <c r="AW142" t="s">
        <v>6824</v>
      </c>
      <c r="AX142" t="s">
        <v>6825</v>
      </c>
      <c r="AY142">
        <v>13.111560000000001</v>
      </c>
      <c r="AZ142">
        <v>12.50559998</v>
      </c>
      <c r="BA142" t="s">
        <v>1612</v>
      </c>
      <c r="BB142" t="s">
        <v>64</v>
      </c>
    </row>
    <row r="143" spans="1:54" x14ac:dyDescent="0.3">
      <c r="A143">
        <v>1828</v>
      </c>
      <c r="B143" t="s">
        <v>6863</v>
      </c>
      <c r="C143" s="1">
        <v>43412</v>
      </c>
      <c r="D143">
        <v>11</v>
      </c>
      <c r="E143" t="s">
        <v>327</v>
      </c>
      <c r="F143" t="s">
        <v>88</v>
      </c>
      <c r="H143">
        <v>2018</v>
      </c>
      <c r="I143" t="s">
        <v>2870</v>
      </c>
      <c r="J143" t="s">
        <v>1376</v>
      </c>
      <c r="K143" t="s">
        <v>336</v>
      </c>
      <c r="L143">
        <v>0</v>
      </c>
      <c r="M143" t="s">
        <v>58</v>
      </c>
      <c r="N143" t="s">
        <v>9666</v>
      </c>
      <c r="V143">
        <v>0</v>
      </c>
      <c r="AI143" t="s">
        <v>31</v>
      </c>
      <c r="AT143" t="s">
        <v>75</v>
      </c>
      <c r="AU143" t="s">
        <v>6864</v>
      </c>
      <c r="AV143" t="s">
        <v>6865</v>
      </c>
      <c r="AW143" t="s">
        <v>6866</v>
      </c>
      <c r="AY143">
        <v>11.50333</v>
      </c>
      <c r="AZ143">
        <v>11.93286037</v>
      </c>
      <c r="BA143" t="s">
        <v>1378</v>
      </c>
      <c r="BB143" t="s">
        <v>64</v>
      </c>
    </row>
    <row r="144" spans="1:54" x14ac:dyDescent="0.3">
      <c r="A144">
        <v>1837</v>
      </c>
      <c r="B144" t="s">
        <v>6899</v>
      </c>
      <c r="C144" s="1">
        <v>43420</v>
      </c>
      <c r="D144">
        <v>11</v>
      </c>
      <c r="E144" t="s">
        <v>327</v>
      </c>
      <c r="F144" t="s">
        <v>203</v>
      </c>
      <c r="H144">
        <v>2018</v>
      </c>
      <c r="I144" t="s">
        <v>6900</v>
      </c>
      <c r="J144" t="s">
        <v>1819</v>
      </c>
      <c r="K144" t="s">
        <v>81</v>
      </c>
      <c r="L144">
        <v>1</v>
      </c>
      <c r="M144" t="s">
        <v>58</v>
      </c>
      <c r="N144" t="s">
        <v>9666</v>
      </c>
      <c r="W144">
        <v>1</v>
      </c>
      <c r="AI144" t="s">
        <v>31</v>
      </c>
      <c r="AT144" t="s">
        <v>75</v>
      </c>
      <c r="AV144" t="s">
        <v>6901</v>
      </c>
      <c r="AY144">
        <v>12.67615</v>
      </c>
      <c r="AZ144">
        <v>13.61752033</v>
      </c>
      <c r="BA144" t="s">
        <v>1822</v>
      </c>
      <c r="BB144" t="s">
        <v>64</v>
      </c>
    </row>
    <row r="145" spans="1:54" x14ac:dyDescent="0.3">
      <c r="A145">
        <v>1848</v>
      </c>
      <c r="B145" t="s">
        <v>6941</v>
      </c>
      <c r="C145" s="1">
        <v>43432</v>
      </c>
      <c r="D145">
        <v>11</v>
      </c>
      <c r="E145" t="s">
        <v>327</v>
      </c>
      <c r="F145" t="s">
        <v>169</v>
      </c>
      <c r="H145">
        <v>2018</v>
      </c>
      <c r="I145" t="s">
        <v>6822</v>
      </c>
      <c r="J145" t="s">
        <v>2007</v>
      </c>
      <c r="K145" t="s">
        <v>81</v>
      </c>
      <c r="L145">
        <v>20</v>
      </c>
      <c r="M145" t="s">
        <v>58</v>
      </c>
      <c r="N145" t="s">
        <v>9666</v>
      </c>
      <c r="V145">
        <v>20</v>
      </c>
      <c r="AI145" t="s">
        <v>31</v>
      </c>
      <c r="AO145" t="s">
        <v>59</v>
      </c>
      <c r="AU145" t="s">
        <v>6942</v>
      </c>
      <c r="AV145" t="s">
        <v>6943</v>
      </c>
      <c r="AW145" t="s">
        <v>6944</v>
      </c>
      <c r="AY145">
        <v>13.61792</v>
      </c>
      <c r="AZ145">
        <v>13.267009740000001</v>
      </c>
      <c r="BA145" t="s">
        <v>2008</v>
      </c>
      <c r="BB145" t="s">
        <v>64</v>
      </c>
    </row>
    <row r="146" spans="1:54" x14ac:dyDescent="0.3">
      <c r="A146">
        <v>1852</v>
      </c>
      <c r="B146" t="s">
        <v>6956</v>
      </c>
      <c r="C146" s="1">
        <v>43435</v>
      </c>
      <c r="D146">
        <v>12</v>
      </c>
      <c r="E146" t="s">
        <v>390</v>
      </c>
      <c r="F146" t="s">
        <v>206</v>
      </c>
      <c r="H146">
        <v>2018</v>
      </c>
      <c r="I146" t="s">
        <v>2430</v>
      </c>
      <c r="J146" t="s">
        <v>1376</v>
      </c>
      <c r="K146" t="s">
        <v>336</v>
      </c>
      <c r="L146">
        <v>18</v>
      </c>
      <c r="M146" t="s">
        <v>58</v>
      </c>
      <c r="N146" t="s">
        <v>9666</v>
      </c>
      <c r="V146">
        <v>10</v>
      </c>
      <c r="W146">
        <v>8</v>
      </c>
      <c r="AI146" t="s">
        <v>31</v>
      </c>
      <c r="AO146" t="s">
        <v>59</v>
      </c>
      <c r="AT146" t="s">
        <v>75</v>
      </c>
      <c r="AV146" t="s">
        <v>6957</v>
      </c>
      <c r="AW146" t="s">
        <v>6958</v>
      </c>
      <c r="AX146" t="s">
        <v>6959</v>
      </c>
      <c r="AY146">
        <v>11.50333</v>
      </c>
      <c r="AZ146">
        <v>11.93286037</v>
      </c>
      <c r="BA146" t="s">
        <v>1378</v>
      </c>
      <c r="BB146" t="s">
        <v>64</v>
      </c>
    </row>
    <row r="147" spans="1:54" x14ac:dyDescent="0.3">
      <c r="A147">
        <v>1854</v>
      </c>
      <c r="B147" t="s">
        <v>6963</v>
      </c>
      <c r="C147" s="1">
        <v>43438</v>
      </c>
      <c r="D147">
        <v>12</v>
      </c>
      <c r="E147" t="s">
        <v>390</v>
      </c>
      <c r="F147" t="s">
        <v>100</v>
      </c>
      <c r="H147">
        <v>2018</v>
      </c>
      <c r="I147" t="s">
        <v>6964</v>
      </c>
      <c r="J147" t="s">
        <v>117</v>
      </c>
      <c r="K147" t="s">
        <v>81</v>
      </c>
      <c r="L147">
        <v>1</v>
      </c>
      <c r="M147" t="s">
        <v>58</v>
      </c>
      <c r="N147" t="s">
        <v>9666</v>
      </c>
      <c r="V147">
        <v>1</v>
      </c>
      <c r="AI147" t="s">
        <v>31</v>
      </c>
      <c r="AT147" t="s">
        <v>75</v>
      </c>
      <c r="AV147" t="s">
        <v>6965</v>
      </c>
      <c r="AW147" t="s">
        <v>6966</v>
      </c>
      <c r="AY147">
        <v>11.16417</v>
      </c>
      <c r="AZ147">
        <v>12.761799809999999</v>
      </c>
      <c r="BA147" t="s">
        <v>120</v>
      </c>
      <c r="BB147" t="s">
        <v>64</v>
      </c>
    </row>
    <row r="148" spans="1:54" x14ac:dyDescent="0.3">
      <c r="A148">
        <v>1855</v>
      </c>
      <c r="B148" t="s">
        <v>6967</v>
      </c>
      <c r="C148" s="1">
        <v>43438</v>
      </c>
      <c r="D148">
        <v>12</v>
      </c>
      <c r="E148" t="s">
        <v>390</v>
      </c>
      <c r="F148" t="s">
        <v>100</v>
      </c>
      <c r="H148">
        <v>2018</v>
      </c>
      <c r="I148" t="s">
        <v>4344</v>
      </c>
      <c r="J148" t="s">
        <v>414</v>
      </c>
      <c r="K148" t="s">
        <v>81</v>
      </c>
      <c r="L148">
        <v>1</v>
      </c>
      <c r="M148" t="s">
        <v>58</v>
      </c>
      <c r="N148" t="s">
        <v>9666</v>
      </c>
      <c r="W148">
        <v>1</v>
      </c>
      <c r="AI148" t="s">
        <v>31</v>
      </c>
      <c r="AT148" t="s">
        <v>75</v>
      </c>
      <c r="AV148" t="s">
        <v>6968</v>
      </c>
      <c r="AY148">
        <v>12.92671</v>
      </c>
      <c r="AZ148">
        <v>13.580120089999999</v>
      </c>
      <c r="BA148" t="s">
        <v>417</v>
      </c>
      <c r="BB148" t="s">
        <v>64</v>
      </c>
    </row>
    <row r="149" spans="1:54" x14ac:dyDescent="0.3">
      <c r="A149">
        <v>1861</v>
      </c>
      <c r="B149" t="s">
        <v>6984</v>
      </c>
      <c r="C149" s="1">
        <v>43448</v>
      </c>
      <c r="D149">
        <v>12</v>
      </c>
      <c r="E149" t="s">
        <v>390</v>
      </c>
      <c r="F149" t="s">
        <v>203</v>
      </c>
      <c r="H149">
        <v>2018</v>
      </c>
      <c r="I149" t="s">
        <v>4344</v>
      </c>
      <c r="J149" t="s">
        <v>414</v>
      </c>
      <c r="K149" t="s">
        <v>81</v>
      </c>
      <c r="L149">
        <v>30</v>
      </c>
      <c r="M149" t="s">
        <v>58</v>
      </c>
      <c r="N149" t="s">
        <v>9666</v>
      </c>
      <c r="W149">
        <v>30</v>
      </c>
      <c r="AI149" t="s">
        <v>31</v>
      </c>
      <c r="AO149" t="s">
        <v>59</v>
      </c>
      <c r="AT149" t="s">
        <v>75</v>
      </c>
      <c r="AV149" t="s">
        <v>6985</v>
      </c>
      <c r="AW149" t="s">
        <v>6986</v>
      </c>
      <c r="AX149" t="s">
        <v>6987</v>
      </c>
      <c r="AY149">
        <v>12.92671</v>
      </c>
      <c r="AZ149">
        <v>13.580120089999999</v>
      </c>
      <c r="BA149" t="s">
        <v>417</v>
      </c>
      <c r="BB149" t="s">
        <v>64</v>
      </c>
    </row>
    <row r="150" spans="1:54" x14ac:dyDescent="0.3">
      <c r="A150">
        <v>1864</v>
      </c>
      <c r="B150" t="s">
        <v>6993</v>
      </c>
      <c r="C150" s="1">
        <v>43450</v>
      </c>
      <c r="D150">
        <v>12</v>
      </c>
      <c r="E150" t="s">
        <v>390</v>
      </c>
      <c r="F150" t="s">
        <v>56</v>
      </c>
      <c r="H150">
        <v>2018</v>
      </c>
      <c r="I150" t="s">
        <v>6994</v>
      </c>
      <c r="J150" t="s">
        <v>80</v>
      </c>
      <c r="K150" t="s">
        <v>81</v>
      </c>
      <c r="L150">
        <v>5</v>
      </c>
      <c r="M150" t="s">
        <v>58</v>
      </c>
      <c r="N150" t="s">
        <v>9666</v>
      </c>
      <c r="AI150" t="s">
        <v>31</v>
      </c>
      <c r="AL150" t="s">
        <v>75</v>
      </c>
      <c r="AT150" t="s">
        <v>75</v>
      </c>
      <c r="AV150" t="s">
        <v>6995</v>
      </c>
      <c r="AW150" t="s">
        <v>6996</v>
      </c>
      <c r="AX150" t="s">
        <v>6997</v>
      </c>
      <c r="AY150">
        <v>11.836959999999999</v>
      </c>
      <c r="AZ150">
        <v>13.144749640000001</v>
      </c>
      <c r="BA150" t="s">
        <v>85</v>
      </c>
      <c r="BB150" t="s">
        <v>64</v>
      </c>
    </row>
    <row r="151" spans="1:54" x14ac:dyDescent="0.3">
      <c r="A151">
        <v>1875</v>
      </c>
      <c r="B151" t="s">
        <v>7036</v>
      </c>
      <c r="C151" s="1">
        <v>43472</v>
      </c>
      <c r="D151">
        <v>1</v>
      </c>
      <c r="E151" t="s">
        <v>500</v>
      </c>
      <c r="F151" t="s">
        <v>73</v>
      </c>
      <c r="H151">
        <v>2019</v>
      </c>
      <c r="I151" t="s">
        <v>7037</v>
      </c>
      <c r="J151" t="s">
        <v>736</v>
      </c>
      <c r="K151" t="s">
        <v>81</v>
      </c>
      <c r="L151">
        <v>8</v>
      </c>
      <c r="M151" t="s">
        <v>58</v>
      </c>
      <c r="N151" t="s">
        <v>9666</v>
      </c>
      <c r="V151">
        <v>5</v>
      </c>
      <c r="AE151">
        <v>3</v>
      </c>
      <c r="AI151" t="s">
        <v>31</v>
      </c>
      <c r="AJ151" t="s">
        <v>32</v>
      </c>
      <c r="AL151" t="s">
        <v>75</v>
      </c>
      <c r="AT151" t="s">
        <v>75</v>
      </c>
      <c r="AV151" t="s">
        <v>7038</v>
      </c>
      <c r="AW151" t="s">
        <v>7039</v>
      </c>
      <c r="AX151" t="s">
        <v>7040</v>
      </c>
      <c r="AY151">
        <v>11.653309999999999</v>
      </c>
      <c r="AZ151">
        <v>13.411040310000001</v>
      </c>
      <c r="BA151" t="s">
        <v>739</v>
      </c>
      <c r="BB151" t="s">
        <v>64</v>
      </c>
    </row>
    <row r="152" spans="1:54" x14ac:dyDescent="0.3">
      <c r="A152">
        <v>1876</v>
      </c>
      <c r="B152" t="s">
        <v>7041</v>
      </c>
      <c r="C152" s="1">
        <v>43475</v>
      </c>
      <c r="D152">
        <v>1</v>
      </c>
      <c r="E152" t="s">
        <v>500</v>
      </c>
      <c r="F152" t="s">
        <v>88</v>
      </c>
      <c r="H152">
        <v>2019</v>
      </c>
      <c r="I152" t="s">
        <v>1876</v>
      </c>
      <c r="J152" t="s">
        <v>414</v>
      </c>
      <c r="K152" t="s">
        <v>81</v>
      </c>
      <c r="L152">
        <v>82</v>
      </c>
      <c r="M152" t="s">
        <v>58</v>
      </c>
      <c r="N152" t="s">
        <v>9666</v>
      </c>
      <c r="V152">
        <v>80</v>
      </c>
      <c r="W152">
        <v>2</v>
      </c>
      <c r="AV152" t="s">
        <v>7042</v>
      </c>
      <c r="AW152" t="s">
        <v>7043</v>
      </c>
      <c r="AX152" t="s">
        <v>7044</v>
      </c>
      <c r="AY152">
        <v>12.92671</v>
      </c>
      <c r="AZ152">
        <v>13.580120089999999</v>
      </c>
      <c r="BA152" t="s">
        <v>417</v>
      </c>
      <c r="BB152" t="s">
        <v>64</v>
      </c>
    </row>
    <row r="153" spans="1:54" x14ac:dyDescent="0.3">
      <c r="A153">
        <v>1880</v>
      </c>
      <c r="B153" t="s">
        <v>7054</v>
      </c>
      <c r="C153" s="1">
        <v>43480</v>
      </c>
      <c r="D153">
        <v>1</v>
      </c>
      <c r="E153" t="s">
        <v>500</v>
      </c>
      <c r="F153" t="s">
        <v>100</v>
      </c>
      <c r="H153">
        <v>2019</v>
      </c>
      <c r="I153" t="s">
        <v>1598</v>
      </c>
      <c r="J153" t="s">
        <v>2457</v>
      </c>
      <c r="K153" t="s">
        <v>81</v>
      </c>
      <c r="L153">
        <v>3</v>
      </c>
      <c r="M153" t="s">
        <v>58</v>
      </c>
      <c r="N153" t="s">
        <v>9666</v>
      </c>
      <c r="W153">
        <v>3</v>
      </c>
      <c r="AI153" t="s">
        <v>31</v>
      </c>
      <c r="AT153" t="s">
        <v>75</v>
      </c>
      <c r="AV153" t="s">
        <v>7055</v>
      </c>
      <c r="AW153" t="s">
        <v>7056</v>
      </c>
      <c r="AX153" t="s">
        <v>7057</v>
      </c>
      <c r="AY153">
        <v>11.917299999999999</v>
      </c>
      <c r="AZ153">
        <v>14.635319709999999</v>
      </c>
      <c r="BA153" t="s">
        <v>2460</v>
      </c>
      <c r="BB153" t="s">
        <v>64</v>
      </c>
    </row>
    <row r="154" spans="1:54" x14ac:dyDescent="0.3">
      <c r="A154">
        <v>1881</v>
      </c>
      <c r="B154" t="s">
        <v>7058</v>
      </c>
      <c r="C154" s="1">
        <v>43480</v>
      </c>
      <c r="D154">
        <v>1</v>
      </c>
      <c r="E154" t="s">
        <v>500</v>
      </c>
      <c r="F154" t="s">
        <v>100</v>
      </c>
      <c r="H154">
        <v>2019</v>
      </c>
      <c r="I154" t="s">
        <v>2064</v>
      </c>
      <c r="J154" t="s">
        <v>2065</v>
      </c>
      <c r="K154" t="s">
        <v>81</v>
      </c>
      <c r="L154">
        <v>5</v>
      </c>
      <c r="M154" t="s">
        <v>58</v>
      </c>
      <c r="N154" t="s">
        <v>9666</v>
      </c>
      <c r="V154">
        <v>5</v>
      </c>
      <c r="AT154" t="s">
        <v>75</v>
      </c>
      <c r="AU154" t="s">
        <v>7059</v>
      </c>
      <c r="AV154" t="s">
        <v>7060</v>
      </c>
      <c r="AW154" t="s">
        <v>7061</v>
      </c>
      <c r="AX154" t="s">
        <v>7062</v>
      </c>
      <c r="AY154">
        <v>12.2615</v>
      </c>
      <c r="AZ154">
        <v>13.107799529999999</v>
      </c>
      <c r="BA154" t="s">
        <v>2068</v>
      </c>
      <c r="BB154" t="s">
        <v>64</v>
      </c>
    </row>
    <row r="155" spans="1:54" x14ac:dyDescent="0.3">
      <c r="A155">
        <v>1883</v>
      </c>
      <c r="B155" t="s">
        <v>7065</v>
      </c>
      <c r="C155" s="1">
        <v>43482</v>
      </c>
      <c r="D155">
        <v>1</v>
      </c>
      <c r="E155" t="s">
        <v>500</v>
      </c>
      <c r="F155" t="s">
        <v>88</v>
      </c>
      <c r="H155">
        <v>2019</v>
      </c>
      <c r="I155" t="s">
        <v>1617</v>
      </c>
      <c r="J155" t="s">
        <v>233</v>
      </c>
      <c r="K155" t="s">
        <v>81</v>
      </c>
      <c r="L155">
        <v>18</v>
      </c>
      <c r="M155" t="s">
        <v>58</v>
      </c>
      <c r="N155" t="s">
        <v>9666</v>
      </c>
      <c r="V155">
        <v>15</v>
      </c>
      <c r="W155">
        <v>3</v>
      </c>
      <c r="AI155" t="s">
        <v>31</v>
      </c>
      <c r="AT155" t="s">
        <v>75</v>
      </c>
      <c r="AU155" t="s">
        <v>7066</v>
      </c>
      <c r="AV155" t="s">
        <v>7067</v>
      </c>
      <c r="AY155">
        <v>12.369809999999999</v>
      </c>
      <c r="AZ155">
        <v>14.21105957</v>
      </c>
      <c r="BA155" t="s">
        <v>235</v>
      </c>
      <c r="BB155" t="s">
        <v>64</v>
      </c>
    </row>
    <row r="156" spans="1:54" x14ac:dyDescent="0.3">
      <c r="A156">
        <v>1884</v>
      </c>
      <c r="B156" t="s">
        <v>7068</v>
      </c>
      <c r="C156" s="1">
        <v>43483</v>
      </c>
      <c r="D156">
        <v>1</v>
      </c>
      <c r="E156" t="s">
        <v>500</v>
      </c>
      <c r="F156" t="s">
        <v>203</v>
      </c>
      <c r="H156">
        <v>2019</v>
      </c>
      <c r="K156" t="s">
        <v>81</v>
      </c>
      <c r="L156">
        <v>100</v>
      </c>
      <c r="M156" t="s">
        <v>58</v>
      </c>
      <c r="N156" t="s">
        <v>9666</v>
      </c>
      <c r="W156">
        <v>100</v>
      </c>
      <c r="AT156" t="s">
        <v>75</v>
      </c>
      <c r="AU156" t="s">
        <v>7069</v>
      </c>
      <c r="AV156" t="s">
        <v>7070</v>
      </c>
      <c r="AY156">
        <v>11.890472000000001</v>
      </c>
      <c r="AZ156">
        <v>13.147645949999999</v>
      </c>
      <c r="BA156" t="s">
        <v>1910</v>
      </c>
      <c r="BB156" t="s">
        <v>64</v>
      </c>
    </row>
    <row r="157" spans="1:54" x14ac:dyDescent="0.3">
      <c r="A157">
        <v>1885</v>
      </c>
      <c r="B157" t="s">
        <v>7071</v>
      </c>
      <c r="C157" s="1">
        <v>43484</v>
      </c>
      <c r="D157">
        <v>1</v>
      </c>
      <c r="E157" t="s">
        <v>500</v>
      </c>
      <c r="F157" t="s">
        <v>206</v>
      </c>
      <c r="H157">
        <v>2019</v>
      </c>
      <c r="I157" t="s">
        <v>7072</v>
      </c>
      <c r="J157" t="s">
        <v>1115</v>
      </c>
      <c r="K157" t="s">
        <v>81</v>
      </c>
      <c r="L157">
        <v>2</v>
      </c>
      <c r="M157" t="s">
        <v>58</v>
      </c>
      <c r="N157" t="s">
        <v>9666</v>
      </c>
      <c r="V157">
        <v>2</v>
      </c>
      <c r="AI157" t="s">
        <v>31</v>
      </c>
      <c r="AT157" t="s">
        <v>75</v>
      </c>
      <c r="AV157" t="s">
        <v>7073</v>
      </c>
      <c r="AW157" t="s">
        <v>7074</v>
      </c>
      <c r="AX157" t="s">
        <v>7075</v>
      </c>
      <c r="AY157">
        <v>11.924250000000001</v>
      </c>
      <c r="AZ157">
        <v>13.603529930000001</v>
      </c>
      <c r="BA157" t="s">
        <v>1118</v>
      </c>
      <c r="BB157" t="s">
        <v>64</v>
      </c>
    </row>
    <row r="158" spans="1:54" x14ac:dyDescent="0.3">
      <c r="A158">
        <v>1887</v>
      </c>
      <c r="B158" t="s">
        <v>7080</v>
      </c>
      <c r="C158" s="1">
        <v>43485</v>
      </c>
      <c r="D158">
        <v>1</v>
      </c>
      <c r="E158" t="s">
        <v>500</v>
      </c>
      <c r="F158" t="s">
        <v>56</v>
      </c>
      <c r="H158">
        <v>2019</v>
      </c>
      <c r="I158" t="s">
        <v>1543</v>
      </c>
      <c r="J158" t="s">
        <v>1376</v>
      </c>
      <c r="K158" t="s">
        <v>336</v>
      </c>
      <c r="L158">
        <v>40</v>
      </c>
      <c r="M158" t="s">
        <v>58</v>
      </c>
      <c r="N158" t="s">
        <v>9666</v>
      </c>
      <c r="V158">
        <v>40</v>
      </c>
      <c r="AI158" t="s">
        <v>31</v>
      </c>
      <c r="AT158" t="s">
        <v>75</v>
      </c>
      <c r="AU158" t="s">
        <v>7081</v>
      </c>
      <c r="AV158" t="s">
        <v>7082</v>
      </c>
      <c r="AW158" t="s">
        <v>7083</v>
      </c>
      <c r="AX158" t="s">
        <v>7084</v>
      </c>
      <c r="AY158">
        <v>11.50333</v>
      </c>
      <c r="AZ158">
        <v>11.93286037</v>
      </c>
      <c r="BA158" t="s">
        <v>1378</v>
      </c>
      <c r="BB158" t="s">
        <v>64</v>
      </c>
    </row>
    <row r="159" spans="1:54" x14ac:dyDescent="0.3">
      <c r="A159">
        <v>1897</v>
      </c>
      <c r="B159" t="s">
        <v>7116</v>
      </c>
      <c r="C159" s="1">
        <v>43500</v>
      </c>
      <c r="D159">
        <v>2</v>
      </c>
      <c r="E159" t="s">
        <v>650</v>
      </c>
      <c r="F159" t="s">
        <v>73</v>
      </c>
      <c r="H159">
        <v>2019</v>
      </c>
      <c r="I159" t="s">
        <v>7117</v>
      </c>
      <c r="J159" t="s">
        <v>7118</v>
      </c>
      <c r="K159" t="s">
        <v>336</v>
      </c>
      <c r="L159">
        <v>20</v>
      </c>
      <c r="M159" t="s">
        <v>58</v>
      </c>
      <c r="N159" t="s">
        <v>9666</v>
      </c>
      <c r="V159">
        <v>20</v>
      </c>
      <c r="AI159" t="s">
        <v>31</v>
      </c>
      <c r="AT159" t="s">
        <v>75</v>
      </c>
      <c r="AU159" t="s">
        <v>7119</v>
      </c>
      <c r="AV159" t="s">
        <v>7120</v>
      </c>
      <c r="AY159">
        <v>13.190910000000001</v>
      </c>
      <c r="AZ159">
        <v>11.72434998</v>
      </c>
      <c r="BA159" t="s">
        <v>7121</v>
      </c>
      <c r="BB159" t="s">
        <v>64</v>
      </c>
    </row>
    <row r="160" spans="1:54" x14ac:dyDescent="0.3">
      <c r="A160">
        <v>1900</v>
      </c>
      <c r="B160" t="s">
        <v>7132</v>
      </c>
      <c r="C160" s="1">
        <v>43505</v>
      </c>
      <c r="D160">
        <v>2</v>
      </c>
      <c r="E160" t="s">
        <v>650</v>
      </c>
      <c r="F160" t="s">
        <v>206</v>
      </c>
      <c r="H160">
        <v>2019</v>
      </c>
      <c r="J160" t="s">
        <v>785</v>
      </c>
      <c r="K160" t="s">
        <v>251</v>
      </c>
      <c r="L160">
        <v>5</v>
      </c>
      <c r="M160" t="s">
        <v>58</v>
      </c>
      <c r="N160" t="s">
        <v>9666</v>
      </c>
      <c r="V160">
        <v>3</v>
      </c>
      <c r="W160">
        <v>1</v>
      </c>
      <c r="AE160">
        <v>1</v>
      </c>
      <c r="AI160" t="s">
        <v>31</v>
      </c>
      <c r="AT160" t="s">
        <v>75</v>
      </c>
      <c r="AV160" t="s">
        <v>7133</v>
      </c>
      <c r="AW160" t="s">
        <v>7134</v>
      </c>
      <c r="AX160" t="s">
        <v>7135</v>
      </c>
      <c r="AY160">
        <v>10.813510000000001</v>
      </c>
      <c r="AZ160">
        <v>13.45938969</v>
      </c>
      <c r="BA160" t="s">
        <v>788</v>
      </c>
      <c r="BB160" t="s">
        <v>64</v>
      </c>
    </row>
    <row r="161" spans="1:54" ht="28.8" x14ac:dyDescent="0.3">
      <c r="A161">
        <v>1903</v>
      </c>
      <c r="B161" s="2" t="s">
        <v>7145</v>
      </c>
      <c r="C161" s="1">
        <v>43511</v>
      </c>
      <c r="D161">
        <v>2</v>
      </c>
      <c r="E161" t="s">
        <v>650</v>
      </c>
      <c r="F161" t="s">
        <v>203</v>
      </c>
      <c r="H161">
        <v>2019</v>
      </c>
      <c r="I161" t="s">
        <v>7146</v>
      </c>
      <c r="L161">
        <v>12</v>
      </c>
      <c r="M161" t="s">
        <v>58</v>
      </c>
      <c r="N161" t="s">
        <v>9666</v>
      </c>
      <c r="V161">
        <v>5</v>
      </c>
      <c r="W161">
        <v>7</v>
      </c>
      <c r="AI161" t="s">
        <v>31</v>
      </c>
      <c r="AT161" t="s">
        <v>75</v>
      </c>
      <c r="AU161" t="s">
        <v>7147</v>
      </c>
      <c r="AV161" t="s">
        <v>7148</v>
      </c>
      <c r="AW161" t="s">
        <v>7149</v>
      </c>
      <c r="AX161" t="s">
        <v>7150</v>
      </c>
      <c r="AY161">
        <v>13.378932000000001</v>
      </c>
      <c r="AZ161">
        <v>12.4877</v>
      </c>
      <c r="BA161" t="s">
        <v>3004</v>
      </c>
      <c r="BB161" t="s">
        <v>64</v>
      </c>
    </row>
    <row r="162" spans="1:54" x14ac:dyDescent="0.3">
      <c r="A162">
        <v>1906</v>
      </c>
      <c r="B162" t="s">
        <v>7158</v>
      </c>
      <c r="C162" s="1">
        <v>43512</v>
      </c>
      <c r="D162">
        <v>2</v>
      </c>
      <c r="E162" t="s">
        <v>650</v>
      </c>
      <c r="F162" t="s">
        <v>206</v>
      </c>
      <c r="H162">
        <v>2019</v>
      </c>
      <c r="I162" t="s">
        <v>1543</v>
      </c>
      <c r="J162" t="s">
        <v>1376</v>
      </c>
      <c r="K162" t="s">
        <v>336</v>
      </c>
      <c r="L162">
        <v>14</v>
      </c>
      <c r="M162" t="s">
        <v>58</v>
      </c>
      <c r="N162" t="s">
        <v>9666</v>
      </c>
      <c r="V162">
        <v>5</v>
      </c>
      <c r="W162">
        <v>4</v>
      </c>
      <c r="AE162">
        <v>5</v>
      </c>
      <c r="AI162" t="s">
        <v>31</v>
      </c>
      <c r="AT162" t="s">
        <v>75</v>
      </c>
      <c r="AV162" t="s">
        <v>7159</v>
      </c>
      <c r="AW162" t="s">
        <v>7160</v>
      </c>
      <c r="AX162" t="s">
        <v>7161</v>
      </c>
      <c r="AY162">
        <v>11.50333</v>
      </c>
      <c r="AZ162">
        <v>11.93286037</v>
      </c>
      <c r="BA162" t="s">
        <v>1378</v>
      </c>
      <c r="BB162" t="s">
        <v>64</v>
      </c>
    </row>
    <row r="163" spans="1:54" x14ac:dyDescent="0.3">
      <c r="A163">
        <v>1907</v>
      </c>
      <c r="B163" t="s">
        <v>7162</v>
      </c>
      <c r="C163" s="1">
        <v>43512</v>
      </c>
      <c r="D163">
        <v>2</v>
      </c>
      <c r="E163" t="s">
        <v>650</v>
      </c>
      <c r="F163" t="s">
        <v>206</v>
      </c>
      <c r="H163">
        <v>2019</v>
      </c>
      <c r="I163" t="s">
        <v>1331</v>
      </c>
      <c r="J163" t="s">
        <v>1332</v>
      </c>
      <c r="K163" t="s">
        <v>81</v>
      </c>
      <c r="L163">
        <v>6</v>
      </c>
      <c r="M163" t="s">
        <v>58</v>
      </c>
      <c r="N163" t="s">
        <v>9666</v>
      </c>
      <c r="W163">
        <v>6</v>
      </c>
      <c r="AI163" t="s">
        <v>31</v>
      </c>
      <c r="AV163" t="s">
        <v>7163</v>
      </c>
      <c r="AW163" t="s">
        <v>7164</v>
      </c>
      <c r="AX163" t="s">
        <v>7165</v>
      </c>
      <c r="AY163">
        <v>12.11463</v>
      </c>
      <c r="AZ163">
        <v>12.82275963</v>
      </c>
      <c r="BA163" t="s">
        <v>1335</v>
      </c>
      <c r="BB163" t="s">
        <v>64</v>
      </c>
    </row>
    <row r="164" spans="1:54" x14ac:dyDescent="0.3">
      <c r="A164">
        <v>1908</v>
      </c>
      <c r="B164" t="s">
        <v>7162</v>
      </c>
      <c r="C164" s="1">
        <v>43512</v>
      </c>
      <c r="D164">
        <v>2</v>
      </c>
      <c r="E164" t="s">
        <v>650</v>
      </c>
      <c r="F164" t="s">
        <v>206</v>
      </c>
      <c r="H164">
        <v>2019</v>
      </c>
      <c r="I164" t="s">
        <v>2064</v>
      </c>
      <c r="J164" t="s">
        <v>2065</v>
      </c>
      <c r="K164" t="s">
        <v>81</v>
      </c>
      <c r="L164">
        <v>17</v>
      </c>
      <c r="M164" t="s">
        <v>58</v>
      </c>
      <c r="N164" t="s">
        <v>9666</v>
      </c>
      <c r="V164">
        <v>10</v>
      </c>
      <c r="W164">
        <v>7</v>
      </c>
      <c r="AI164" t="s">
        <v>31</v>
      </c>
      <c r="AU164" t="s">
        <v>7166</v>
      </c>
      <c r="AV164" t="s">
        <v>7163</v>
      </c>
      <c r="AW164" t="s">
        <v>7165</v>
      </c>
      <c r="AY164">
        <v>12.2615</v>
      </c>
      <c r="AZ164">
        <v>13.107799529999999</v>
      </c>
      <c r="BA164" t="s">
        <v>2068</v>
      </c>
      <c r="BB164" t="s">
        <v>64</v>
      </c>
    </row>
    <row r="165" spans="1:54" x14ac:dyDescent="0.3">
      <c r="A165">
        <v>1909</v>
      </c>
      <c r="B165" t="s">
        <v>7167</v>
      </c>
      <c r="C165" s="1">
        <v>43512</v>
      </c>
      <c r="D165">
        <v>2</v>
      </c>
      <c r="E165" t="s">
        <v>650</v>
      </c>
      <c r="F165" t="s">
        <v>206</v>
      </c>
      <c r="H165">
        <v>2019</v>
      </c>
      <c r="I165" t="s">
        <v>1005</v>
      </c>
      <c r="J165" t="s">
        <v>879</v>
      </c>
      <c r="K165" t="s">
        <v>81</v>
      </c>
      <c r="L165">
        <v>4</v>
      </c>
      <c r="M165" t="s">
        <v>58</v>
      </c>
      <c r="N165" t="s">
        <v>9666</v>
      </c>
      <c r="V165">
        <v>2</v>
      </c>
      <c r="W165">
        <v>2</v>
      </c>
      <c r="AI165" t="s">
        <v>31</v>
      </c>
      <c r="AT165" t="s">
        <v>75</v>
      </c>
      <c r="AV165" t="s">
        <v>7160</v>
      </c>
      <c r="AW165" t="s">
        <v>7168</v>
      </c>
      <c r="AX165" t="s">
        <v>7169</v>
      </c>
      <c r="AY165">
        <v>11.517799999999999</v>
      </c>
      <c r="AZ165">
        <v>13.697979930000001</v>
      </c>
      <c r="BA165" t="s">
        <v>882</v>
      </c>
      <c r="BB165" t="s">
        <v>64</v>
      </c>
    </row>
    <row r="166" spans="1:54" x14ac:dyDescent="0.3">
      <c r="A166">
        <v>1912</v>
      </c>
      <c r="B166" t="s">
        <v>7179</v>
      </c>
      <c r="C166" s="1">
        <v>43518</v>
      </c>
      <c r="D166">
        <v>2</v>
      </c>
      <c r="E166" t="s">
        <v>650</v>
      </c>
      <c r="F166" t="s">
        <v>203</v>
      </c>
      <c r="H166">
        <v>2019</v>
      </c>
      <c r="I166" t="s">
        <v>7180</v>
      </c>
      <c r="J166" t="s">
        <v>696</v>
      </c>
      <c r="K166" t="s">
        <v>81</v>
      </c>
      <c r="L166">
        <v>10</v>
      </c>
      <c r="M166" t="s">
        <v>58</v>
      </c>
      <c r="N166" t="s">
        <v>9666</v>
      </c>
      <c r="AE166">
        <v>10</v>
      </c>
      <c r="AI166" t="s">
        <v>31</v>
      </c>
      <c r="AT166" t="s">
        <v>75</v>
      </c>
      <c r="AV166" t="s">
        <v>7181</v>
      </c>
      <c r="AW166" t="s">
        <v>7182</v>
      </c>
      <c r="AY166">
        <v>11.799060000000001</v>
      </c>
      <c r="AZ166">
        <v>13.197159770000001</v>
      </c>
      <c r="BA166" t="s">
        <v>699</v>
      </c>
      <c r="BB166" t="s">
        <v>64</v>
      </c>
    </row>
    <row r="167" spans="1:54" x14ac:dyDescent="0.3">
      <c r="A167">
        <v>1916</v>
      </c>
      <c r="B167" t="s">
        <v>7193</v>
      </c>
      <c r="C167" s="1">
        <v>43524</v>
      </c>
      <c r="D167">
        <v>2</v>
      </c>
      <c r="E167" t="s">
        <v>650</v>
      </c>
      <c r="F167" t="s">
        <v>88</v>
      </c>
      <c r="H167">
        <v>2019</v>
      </c>
      <c r="I167" t="s">
        <v>7194</v>
      </c>
      <c r="J167" t="s">
        <v>696</v>
      </c>
      <c r="K167" t="s">
        <v>81</v>
      </c>
      <c r="L167">
        <v>24</v>
      </c>
      <c r="M167" t="s">
        <v>58</v>
      </c>
      <c r="N167" t="s">
        <v>9666</v>
      </c>
      <c r="V167">
        <v>20</v>
      </c>
      <c r="W167">
        <v>3</v>
      </c>
      <c r="AE167">
        <v>1</v>
      </c>
      <c r="AI167" t="s">
        <v>31</v>
      </c>
      <c r="AT167" t="s">
        <v>75</v>
      </c>
      <c r="AU167" t="s">
        <v>5852</v>
      </c>
      <c r="AV167" t="s">
        <v>7195</v>
      </c>
      <c r="AW167" t="s">
        <v>7196</v>
      </c>
      <c r="AY167">
        <v>11.799060000000001</v>
      </c>
      <c r="AZ167">
        <v>13.197159770000001</v>
      </c>
      <c r="BA167" t="s">
        <v>699</v>
      </c>
      <c r="BB167" t="s">
        <v>64</v>
      </c>
    </row>
    <row r="168" spans="1:54" x14ac:dyDescent="0.3">
      <c r="A168">
        <v>1940</v>
      </c>
      <c r="B168" t="s">
        <v>7292</v>
      </c>
      <c r="C168" s="1">
        <v>43564</v>
      </c>
      <c r="D168">
        <v>4</v>
      </c>
      <c r="E168" t="s">
        <v>949</v>
      </c>
      <c r="F168" t="s">
        <v>100</v>
      </c>
      <c r="H168">
        <v>2019</v>
      </c>
      <c r="I168" t="s">
        <v>7293</v>
      </c>
      <c r="J168" t="s">
        <v>335</v>
      </c>
      <c r="K168" t="s">
        <v>336</v>
      </c>
      <c r="L168">
        <v>20</v>
      </c>
      <c r="M168" t="s">
        <v>58</v>
      </c>
      <c r="N168" t="s">
        <v>9666</v>
      </c>
      <c r="V168">
        <v>20</v>
      </c>
      <c r="AH168" t="s">
        <v>30</v>
      </c>
      <c r="AI168" t="s">
        <v>31</v>
      </c>
      <c r="AT168" t="s">
        <v>75</v>
      </c>
      <c r="AU168" t="s">
        <v>7294</v>
      </c>
      <c r="AV168" t="s">
        <v>7295</v>
      </c>
      <c r="AW168" t="s">
        <v>7296</v>
      </c>
      <c r="AX168" t="s">
        <v>7297</v>
      </c>
      <c r="AY168">
        <v>11.744400000000001</v>
      </c>
      <c r="AZ168">
        <v>11.962550159999999</v>
      </c>
      <c r="BA168" t="s">
        <v>340</v>
      </c>
      <c r="BB168" t="s">
        <v>64</v>
      </c>
    </row>
    <row r="169" spans="1:54" x14ac:dyDescent="0.3">
      <c r="A169">
        <v>1950</v>
      </c>
      <c r="B169" t="s">
        <v>7332</v>
      </c>
      <c r="C169" s="1">
        <v>43581</v>
      </c>
      <c r="D169">
        <v>4</v>
      </c>
      <c r="E169" t="s">
        <v>949</v>
      </c>
      <c r="F169" t="s">
        <v>203</v>
      </c>
      <c r="H169">
        <v>2019</v>
      </c>
      <c r="I169" t="s">
        <v>7333</v>
      </c>
      <c r="J169" t="s">
        <v>94</v>
      </c>
      <c r="K169" t="s">
        <v>81</v>
      </c>
      <c r="L169">
        <v>5</v>
      </c>
      <c r="M169" t="s">
        <v>58</v>
      </c>
      <c r="N169" t="s">
        <v>9666</v>
      </c>
      <c r="W169">
        <v>5</v>
      </c>
      <c r="AI169" t="s">
        <v>31</v>
      </c>
      <c r="AT169" t="s">
        <v>75</v>
      </c>
      <c r="AV169" t="s">
        <v>7334</v>
      </c>
      <c r="AW169" t="s">
        <v>7335</v>
      </c>
      <c r="AX169" t="s">
        <v>7336</v>
      </c>
      <c r="AY169">
        <v>10.62053</v>
      </c>
      <c r="AZ169">
        <v>12.165069580000001</v>
      </c>
      <c r="BA169" t="s">
        <v>98</v>
      </c>
      <c r="BB169" t="s">
        <v>64</v>
      </c>
    </row>
    <row r="170" spans="1:54" x14ac:dyDescent="0.3">
      <c r="A170">
        <v>1960</v>
      </c>
      <c r="B170" t="s">
        <v>7379</v>
      </c>
      <c r="C170" s="1">
        <v>43595</v>
      </c>
      <c r="D170">
        <v>5</v>
      </c>
      <c r="E170" t="s">
        <v>55</v>
      </c>
      <c r="F170" t="s">
        <v>203</v>
      </c>
      <c r="H170">
        <v>2019</v>
      </c>
      <c r="I170" t="s">
        <v>1331</v>
      </c>
      <c r="J170" t="s">
        <v>1332</v>
      </c>
      <c r="K170" t="s">
        <v>81</v>
      </c>
      <c r="L170">
        <v>15</v>
      </c>
      <c r="M170" t="s">
        <v>58</v>
      </c>
      <c r="N170" t="s">
        <v>9666</v>
      </c>
      <c r="V170">
        <v>4</v>
      </c>
      <c r="W170">
        <v>11</v>
      </c>
      <c r="AI170" t="s">
        <v>31</v>
      </c>
      <c r="AT170" t="s">
        <v>75</v>
      </c>
      <c r="AV170" t="s">
        <v>7380</v>
      </c>
      <c r="AW170" t="s">
        <v>7381</v>
      </c>
      <c r="AX170" t="s">
        <v>7382</v>
      </c>
      <c r="AY170">
        <v>12.11463</v>
      </c>
      <c r="AZ170">
        <v>12.82275963</v>
      </c>
      <c r="BA170" t="s">
        <v>1335</v>
      </c>
      <c r="BB170" t="s">
        <v>64</v>
      </c>
    </row>
    <row r="171" spans="1:54" x14ac:dyDescent="0.3">
      <c r="A171">
        <v>1972</v>
      </c>
      <c r="B171" t="s">
        <v>7428</v>
      </c>
      <c r="C171" s="1">
        <v>43614</v>
      </c>
      <c r="D171">
        <v>5</v>
      </c>
      <c r="E171" t="s">
        <v>55</v>
      </c>
      <c r="F171" t="s">
        <v>169</v>
      </c>
      <c r="H171">
        <v>2019</v>
      </c>
      <c r="J171" t="s">
        <v>7367</v>
      </c>
      <c r="K171" t="s">
        <v>81</v>
      </c>
      <c r="L171">
        <v>0</v>
      </c>
      <c r="M171" t="s">
        <v>58</v>
      </c>
      <c r="N171" t="s">
        <v>9666</v>
      </c>
      <c r="AE171">
        <v>0</v>
      </c>
      <c r="AH171" t="s">
        <v>30</v>
      </c>
      <c r="AI171" t="s">
        <v>31</v>
      </c>
      <c r="AT171" t="s">
        <v>75</v>
      </c>
      <c r="AV171" t="s">
        <v>7429</v>
      </c>
      <c r="AW171" t="s">
        <v>7430</v>
      </c>
      <c r="AY171">
        <v>11.836959999999999</v>
      </c>
      <c r="AZ171">
        <v>13.144749640000001</v>
      </c>
      <c r="BA171" t="s">
        <v>7371</v>
      </c>
      <c r="BB171" t="s">
        <v>64</v>
      </c>
    </row>
    <row r="172" spans="1:54" x14ac:dyDescent="0.3">
      <c r="A172">
        <v>1978</v>
      </c>
      <c r="B172" t="s">
        <v>7449</v>
      </c>
      <c r="C172" s="1">
        <v>43620</v>
      </c>
      <c r="D172">
        <v>6</v>
      </c>
      <c r="E172" t="s">
        <v>87</v>
      </c>
      <c r="F172" t="s">
        <v>100</v>
      </c>
      <c r="H172">
        <v>2019</v>
      </c>
      <c r="J172" t="s">
        <v>785</v>
      </c>
      <c r="K172" t="s">
        <v>251</v>
      </c>
      <c r="L172">
        <v>0</v>
      </c>
      <c r="M172" t="s">
        <v>58</v>
      </c>
      <c r="N172" t="s">
        <v>9666</v>
      </c>
      <c r="AE172">
        <v>0</v>
      </c>
      <c r="AT172" t="s">
        <v>75</v>
      </c>
      <c r="AV172" t="s">
        <v>7450</v>
      </c>
      <c r="AW172" t="s">
        <v>7451</v>
      </c>
      <c r="AY172">
        <v>10.813510000000001</v>
      </c>
      <c r="AZ172">
        <v>13.45938969</v>
      </c>
      <c r="BA172" t="s">
        <v>788</v>
      </c>
      <c r="BB172" t="s">
        <v>64</v>
      </c>
    </row>
    <row r="173" spans="1:54" x14ac:dyDescent="0.3">
      <c r="A173">
        <v>1979</v>
      </c>
      <c r="B173" t="s">
        <v>7452</v>
      </c>
      <c r="C173" s="1">
        <v>43627</v>
      </c>
      <c r="D173">
        <v>6</v>
      </c>
      <c r="E173" t="s">
        <v>87</v>
      </c>
      <c r="F173" t="s">
        <v>100</v>
      </c>
      <c r="H173">
        <v>2019</v>
      </c>
      <c r="I173" t="s">
        <v>7453</v>
      </c>
      <c r="K173" t="s">
        <v>2519</v>
      </c>
      <c r="L173">
        <v>101</v>
      </c>
      <c r="M173" t="s">
        <v>58</v>
      </c>
      <c r="N173" t="s">
        <v>9666</v>
      </c>
      <c r="V173">
        <v>64</v>
      </c>
      <c r="W173">
        <v>21</v>
      </c>
      <c r="AE173">
        <v>16</v>
      </c>
      <c r="AI173" t="s">
        <v>31</v>
      </c>
      <c r="AT173" t="s">
        <v>75</v>
      </c>
      <c r="AV173" t="s">
        <v>7454</v>
      </c>
      <c r="AW173" t="s">
        <v>7455</v>
      </c>
      <c r="AX173" t="s">
        <v>7456</v>
      </c>
      <c r="AY173">
        <v>12.791982000000001</v>
      </c>
      <c r="AZ173">
        <v>14.451612000000001</v>
      </c>
      <c r="BA173" t="s">
        <v>3137</v>
      </c>
      <c r="BB173" t="s">
        <v>64</v>
      </c>
    </row>
    <row r="174" spans="1:54" x14ac:dyDescent="0.3">
      <c r="A174">
        <v>1991</v>
      </c>
      <c r="B174" t="s">
        <v>7500</v>
      </c>
      <c r="C174" s="1">
        <v>43642</v>
      </c>
      <c r="D174">
        <v>6</v>
      </c>
      <c r="E174" t="s">
        <v>87</v>
      </c>
      <c r="F174" t="s">
        <v>169</v>
      </c>
      <c r="H174">
        <v>2019</v>
      </c>
      <c r="I174" t="s">
        <v>2401</v>
      </c>
      <c r="J174" t="s">
        <v>1376</v>
      </c>
      <c r="K174" t="s">
        <v>336</v>
      </c>
      <c r="L174">
        <v>10</v>
      </c>
      <c r="M174" t="s">
        <v>58</v>
      </c>
      <c r="N174" t="s">
        <v>9666</v>
      </c>
      <c r="V174">
        <v>10</v>
      </c>
      <c r="AI174" t="s">
        <v>31</v>
      </c>
      <c r="AT174" t="s">
        <v>75</v>
      </c>
      <c r="AU174" t="s">
        <v>7501</v>
      </c>
      <c r="AV174" t="s">
        <v>7502</v>
      </c>
      <c r="AW174" t="s">
        <v>7503</v>
      </c>
      <c r="AX174" t="s">
        <v>7504</v>
      </c>
      <c r="AY174">
        <v>11.50333</v>
      </c>
      <c r="AZ174">
        <v>11.93286037</v>
      </c>
      <c r="BA174" t="s">
        <v>1378</v>
      </c>
      <c r="BB174" t="s">
        <v>64</v>
      </c>
    </row>
    <row r="175" spans="1:54" x14ac:dyDescent="0.3">
      <c r="A175">
        <v>1992</v>
      </c>
      <c r="B175" t="s">
        <v>7505</v>
      </c>
      <c r="C175" s="1">
        <v>43649</v>
      </c>
      <c r="D175">
        <v>7</v>
      </c>
      <c r="E175" t="s">
        <v>154</v>
      </c>
      <c r="F175" t="s">
        <v>169</v>
      </c>
      <c r="H175">
        <v>2019</v>
      </c>
      <c r="I175" t="s">
        <v>3310</v>
      </c>
      <c r="J175" t="s">
        <v>2065</v>
      </c>
      <c r="K175" t="s">
        <v>81</v>
      </c>
      <c r="L175">
        <v>23</v>
      </c>
      <c r="M175" t="s">
        <v>58</v>
      </c>
      <c r="N175" t="s">
        <v>9666</v>
      </c>
      <c r="V175">
        <v>10</v>
      </c>
      <c r="AE175">
        <v>13</v>
      </c>
      <c r="AI175" t="s">
        <v>31</v>
      </c>
      <c r="AT175" t="s">
        <v>75</v>
      </c>
      <c r="AU175" t="s">
        <v>6377</v>
      </c>
      <c r="AV175" t="s">
        <v>7506</v>
      </c>
      <c r="AW175" t="s">
        <v>7507</v>
      </c>
      <c r="AX175" t="s">
        <v>7508</v>
      </c>
      <c r="AY175">
        <v>12.2615</v>
      </c>
      <c r="AZ175">
        <v>13.107799529999999</v>
      </c>
      <c r="BA175" t="s">
        <v>2068</v>
      </c>
      <c r="BB175" t="s">
        <v>64</v>
      </c>
    </row>
    <row r="176" spans="1:54" x14ac:dyDescent="0.3">
      <c r="A176">
        <v>1995</v>
      </c>
      <c r="B176" t="s">
        <v>7514</v>
      </c>
      <c r="C176" s="1">
        <v>43663</v>
      </c>
      <c r="D176">
        <v>7</v>
      </c>
      <c r="E176" t="s">
        <v>154</v>
      </c>
      <c r="F176" t="s">
        <v>169</v>
      </c>
      <c r="H176">
        <v>2019</v>
      </c>
      <c r="I176" t="s">
        <v>2374</v>
      </c>
      <c r="J176" t="s">
        <v>736</v>
      </c>
      <c r="K176" t="s">
        <v>81</v>
      </c>
      <c r="L176">
        <v>18</v>
      </c>
      <c r="M176" t="s">
        <v>58</v>
      </c>
      <c r="N176" t="s">
        <v>9666</v>
      </c>
      <c r="V176">
        <v>11</v>
      </c>
      <c r="W176">
        <v>7</v>
      </c>
      <c r="AT176" t="s">
        <v>75</v>
      </c>
      <c r="AV176" t="s">
        <v>7515</v>
      </c>
      <c r="AW176" t="s">
        <v>7516</v>
      </c>
      <c r="AX176" t="s">
        <v>7517</v>
      </c>
      <c r="AY176">
        <v>11.653309999999999</v>
      </c>
      <c r="AZ176">
        <v>13.411040310000001</v>
      </c>
      <c r="BA176" t="s">
        <v>739</v>
      </c>
      <c r="BB176" t="s">
        <v>64</v>
      </c>
    </row>
    <row r="177" spans="1:54" x14ac:dyDescent="0.3">
      <c r="A177">
        <v>2002</v>
      </c>
      <c r="B177" t="s">
        <v>7542</v>
      </c>
      <c r="C177" s="1">
        <v>43682</v>
      </c>
      <c r="D177">
        <v>8</v>
      </c>
      <c r="E177" t="s">
        <v>212</v>
      </c>
      <c r="F177" t="s">
        <v>73</v>
      </c>
      <c r="H177">
        <v>2019</v>
      </c>
      <c r="J177" t="s">
        <v>1819</v>
      </c>
      <c r="K177" t="s">
        <v>81</v>
      </c>
      <c r="L177">
        <v>5</v>
      </c>
      <c r="M177" t="s">
        <v>58</v>
      </c>
      <c r="N177" t="s">
        <v>9666</v>
      </c>
      <c r="AE177">
        <v>5</v>
      </c>
      <c r="AI177" t="s">
        <v>31</v>
      </c>
      <c r="AT177" t="s">
        <v>75</v>
      </c>
      <c r="AV177" t="s">
        <v>7543</v>
      </c>
      <c r="AW177" t="s">
        <v>7544</v>
      </c>
      <c r="AY177">
        <v>12.67615</v>
      </c>
      <c r="AZ177">
        <v>13.61752033</v>
      </c>
      <c r="BA177" t="s">
        <v>1822</v>
      </c>
      <c r="BB177" t="s">
        <v>64</v>
      </c>
    </row>
    <row r="178" spans="1:54" x14ac:dyDescent="0.3">
      <c r="A178">
        <v>2006</v>
      </c>
      <c r="B178" t="s">
        <v>7557</v>
      </c>
      <c r="C178" s="1">
        <v>43691</v>
      </c>
      <c r="D178">
        <v>8</v>
      </c>
      <c r="E178" t="s">
        <v>212</v>
      </c>
      <c r="F178" t="s">
        <v>169</v>
      </c>
      <c r="H178">
        <v>2019</v>
      </c>
      <c r="I178" t="s">
        <v>5885</v>
      </c>
      <c r="J178" t="s">
        <v>7367</v>
      </c>
      <c r="K178" t="s">
        <v>81</v>
      </c>
      <c r="L178">
        <v>3</v>
      </c>
      <c r="M178" t="s">
        <v>58</v>
      </c>
      <c r="N178" t="s">
        <v>9666</v>
      </c>
      <c r="W178">
        <v>3</v>
      </c>
      <c r="AI178" t="s">
        <v>31</v>
      </c>
      <c r="AT178" t="s">
        <v>75</v>
      </c>
      <c r="AV178" t="s">
        <v>7558</v>
      </c>
      <c r="AW178" t="s">
        <v>7559</v>
      </c>
      <c r="AX178" t="s">
        <v>7560</v>
      </c>
      <c r="AY178">
        <v>11.836959999999999</v>
      </c>
      <c r="AZ178">
        <v>13.144749640000001</v>
      </c>
      <c r="BA178" t="s">
        <v>7371</v>
      </c>
      <c r="BB178" t="s">
        <v>64</v>
      </c>
    </row>
    <row r="179" spans="1:54" x14ac:dyDescent="0.3">
      <c r="A179">
        <v>2018</v>
      </c>
      <c r="B179" t="s">
        <v>7601</v>
      </c>
      <c r="C179" s="1">
        <v>43707</v>
      </c>
      <c r="D179">
        <v>8</v>
      </c>
      <c r="E179" t="s">
        <v>212</v>
      </c>
      <c r="F179" t="s">
        <v>203</v>
      </c>
      <c r="H179">
        <v>2019</v>
      </c>
      <c r="J179" t="s">
        <v>1819</v>
      </c>
      <c r="K179" t="s">
        <v>81</v>
      </c>
      <c r="L179">
        <v>43</v>
      </c>
      <c r="M179" t="s">
        <v>58</v>
      </c>
      <c r="N179" t="s">
        <v>9666</v>
      </c>
      <c r="V179">
        <v>40</v>
      </c>
      <c r="W179">
        <v>3</v>
      </c>
      <c r="AI179" t="s">
        <v>31</v>
      </c>
      <c r="AT179" t="s">
        <v>75</v>
      </c>
      <c r="AU179" t="s">
        <v>7602</v>
      </c>
      <c r="AV179" t="s">
        <v>7603</v>
      </c>
      <c r="AW179" t="s">
        <v>7604</v>
      </c>
      <c r="AX179" t="s">
        <v>7605</v>
      </c>
      <c r="AY179">
        <v>12.67615</v>
      </c>
      <c r="AZ179">
        <v>13.61752033</v>
      </c>
      <c r="BA179" t="s">
        <v>1822</v>
      </c>
      <c r="BB179" t="s">
        <v>64</v>
      </c>
    </row>
    <row r="180" spans="1:54" x14ac:dyDescent="0.3">
      <c r="A180">
        <v>2030</v>
      </c>
      <c r="B180" t="s">
        <v>7642</v>
      </c>
      <c r="C180" s="1">
        <v>43728</v>
      </c>
      <c r="D180">
        <v>9</v>
      </c>
      <c r="E180" t="s">
        <v>263</v>
      </c>
      <c r="F180" t="s">
        <v>203</v>
      </c>
      <c r="H180">
        <v>2019</v>
      </c>
      <c r="J180" t="s">
        <v>999</v>
      </c>
      <c r="K180" t="s">
        <v>81</v>
      </c>
      <c r="L180">
        <v>0</v>
      </c>
      <c r="M180" t="s">
        <v>58</v>
      </c>
      <c r="N180" t="s">
        <v>9666</v>
      </c>
      <c r="AI180" t="s">
        <v>31</v>
      </c>
      <c r="AT180" t="s">
        <v>75</v>
      </c>
      <c r="AV180" t="s">
        <v>7643</v>
      </c>
      <c r="AY180">
        <v>12.04453</v>
      </c>
      <c r="AZ180">
        <v>13.92063999</v>
      </c>
      <c r="BA180" t="s">
        <v>1003</v>
      </c>
      <c r="BB180" t="s">
        <v>64</v>
      </c>
    </row>
    <row r="181" spans="1:54" x14ac:dyDescent="0.3">
      <c r="A181">
        <v>2041</v>
      </c>
      <c r="B181" t="s">
        <v>7671</v>
      </c>
      <c r="C181" s="1">
        <v>43741</v>
      </c>
      <c r="D181">
        <v>10</v>
      </c>
      <c r="E181" t="s">
        <v>290</v>
      </c>
      <c r="F181" t="s">
        <v>88</v>
      </c>
      <c r="H181">
        <v>2019</v>
      </c>
      <c r="J181" t="s">
        <v>1517</v>
      </c>
      <c r="K181" t="s">
        <v>81</v>
      </c>
      <c r="L181">
        <v>0</v>
      </c>
      <c r="M181" t="s">
        <v>58</v>
      </c>
      <c r="N181" t="s">
        <v>9666</v>
      </c>
      <c r="V181">
        <v>0</v>
      </c>
      <c r="W181">
        <v>0</v>
      </c>
      <c r="AT181" t="s">
        <v>75</v>
      </c>
      <c r="AV181" t="s">
        <v>7672</v>
      </c>
      <c r="AY181">
        <v>10.871729999999999</v>
      </c>
      <c r="AZ181">
        <v>12.8449297</v>
      </c>
      <c r="BA181" t="s">
        <v>1519</v>
      </c>
      <c r="BB181" t="s">
        <v>64</v>
      </c>
    </row>
    <row r="182" spans="1:54" x14ac:dyDescent="0.3">
      <c r="A182">
        <v>2043</v>
      </c>
      <c r="B182" t="s">
        <v>7674</v>
      </c>
      <c r="C182" s="1">
        <v>43743</v>
      </c>
      <c r="D182">
        <v>10</v>
      </c>
      <c r="E182" t="s">
        <v>290</v>
      </c>
      <c r="F182" t="s">
        <v>206</v>
      </c>
      <c r="H182">
        <v>2019</v>
      </c>
      <c r="I182" t="s">
        <v>3418</v>
      </c>
      <c r="J182" t="s">
        <v>3419</v>
      </c>
      <c r="K182" t="s">
        <v>336</v>
      </c>
      <c r="L182">
        <v>0</v>
      </c>
      <c r="M182" t="s">
        <v>58</v>
      </c>
      <c r="N182" t="s">
        <v>9666</v>
      </c>
      <c r="AB182">
        <v>1</v>
      </c>
      <c r="AI182" t="s">
        <v>31</v>
      </c>
      <c r="AT182" t="s">
        <v>75</v>
      </c>
      <c r="AV182" t="s">
        <v>7675</v>
      </c>
      <c r="AW182" t="s">
        <v>7676</v>
      </c>
      <c r="AX182" t="s">
        <v>7677</v>
      </c>
      <c r="AY182">
        <v>12.2</v>
      </c>
      <c r="AZ182">
        <v>11.78299999</v>
      </c>
      <c r="BA182" t="s">
        <v>3423</v>
      </c>
      <c r="BB182" t="s">
        <v>64</v>
      </c>
    </row>
    <row r="183" spans="1:54" x14ac:dyDescent="0.3">
      <c r="A183">
        <v>2055</v>
      </c>
      <c r="B183" t="s">
        <v>7722</v>
      </c>
      <c r="C183" s="1">
        <v>43774</v>
      </c>
      <c r="D183">
        <v>11</v>
      </c>
      <c r="E183" t="s">
        <v>327</v>
      </c>
      <c r="F183" t="s">
        <v>100</v>
      </c>
      <c r="H183">
        <v>2019</v>
      </c>
      <c r="I183" t="s">
        <v>3310</v>
      </c>
      <c r="J183" t="s">
        <v>1332</v>
      </c>
      <c r="K183" t="s">
        <v>81</v>
      </c>
      <c r="L183">
        <v>4</v>
      </c>
      <c r="M183" t="s">
        <v>58</v>
      </c>
      <c r="N183" t="s">
        <v>9666</v>
      </c>
      <c r="V183">
        <v>3</v>
      </c>
      <c r="W183">
        <v>1</v>
      </c>
      <c r="AI183" t="s">
        <v>31</v>
      </c>
      <c r="AT183" t="s">
        <v>75</v>
      </c>
      <c r="AV183" t="s">
        <v>7723</v>
      </c>
      <c r="AY183">
        <v>12.11463</v>
      </c>
      <c r="AZ183">
        <v>12.82275963</v>
      </c>
      <c r="BA183" t="s">
        <v>1335</v>
      </c>
      <c r="BB183" t="s">
        <v>64</v>
      </c>
    </row>
    <row r="184" spans="1:54" x14ac:dyDescent="0.3">
      <c r="A184">
        <v>2057</v>
      </c>
      <c r="B184" t="s">
        <v>7728</v>
      </c>
      <c r="C184" s="1">
        <v>43776</v>
      </c>
      <c r="D184">
        <v>11</v>
      </c>
      <c r="E184" t="s">
        <v>327</v>
      </c>
      <c r="F184" t="s">
        <v>88</v>
      </c>
      <c r="H184">
        <v>2019</v>
      </c>
      <c r="J184" t="s">
        <v>335</v>
      </c>
      <c r="K184" t="s">
        <v>336</v>
      </c>
      <c r="L184">
        <v>11</v>
      </c>
      <c r="M184" t="s">
        <v>58</v>
      </c>
      <c r="N184" t="s">
        <v>9666</v>
      </c>
      <c r="V184">
        <v>10</v>
      </c>
      <c r="W184">
        <v>1</v>
      </c>
      <c r="AH184" t="s">
        <v>30</v>
      </c>
      <c r="AI184" t="s">
        <v>31</v>
      </c>
      <c r="AT184" t="s">
        <v>75</v>
      </c>
      <c r="AU184" t="s">
        <v>7501</v>
      </c>
      <c r="AV184" t="s">
        <v>7729</v>
      </c>
      <c r="AW184" t="s">
        <v>7730</v>
      </c>
      <c r="AX184" t="s">
        <v>7723</v>
      </c>
      <c r="AY184">
        <v>11.744400000000001</v>
      </c>
      <c r="AZ184">
        <v>11.962550159999999</v>
      </c>
      <c r="BA184" t="s">
        <v>340</v>
      </c>
      <c r="BB184" t="s">
        <v>64</v>
      </c>
    </row>
    <row r="185" spans="1:54" x14ac:dyDescent="0.3">
      <c r="A185">
        <v>2062</v>
      </c>
      <c r="B185" t="s">
        <v>7748</v>
      </c>
      <c r="C185" s="1">
        <v>43787</v>
      </c>
      <c r="D185">
        <v>11</v>
      </c>
      <c r="E185" t="s">
        <v>327</v>
      </c>
      <c r="F185" t="s">
        <v>73</v>
      </c>
      <c r="H185">
        <v>2019</v>
      </c>
      <c r="J185" t="s">
        <v>999</v>
      </c>
      <c r="K185" t="s">
        <v>81</v>
      </c>
      <c r="L185">
        <v>0</v>
      </c>
      <c r="M185" t="s">
        <v>58</v>
      </c>
      <c r="N185" t="s">
        <v>9666</v>
      </c>
      <c r="W185">
        <v>0</v>
      </c>
      <c r="AH185" t="s">
        <v>30</v>
      </c>
      <c r="AT185" t="s">
        <v>75</v>
      </c>
      <c r="AV185" t="s">
        <v>7749</v>
      </c>
      <c r="AW185" t="s">
        <v>7750</v>
      </c>
      <c r="AX185" t="s">
        <v>7751</v>
      </c>
      <c r="AY185">
        <v>12.04453</v>
      </c>
      <c r="AZ185">
        <v>13.92063999</v>
      </c>
      <c r="BA185" t="s">
        <v>1003</v>
      </c>
      <c r="BB185" t="s">
        <v>64</v>
      </c>
    </row>
    <row r="186" spans="1:54" x14ac:dyDescent="0.3">
      <c r="A186">
        <v>2080</v>
      </c>
      <c r="B186" t="s">
        <v>7814</v>
      </c>
      <c r="C186" s="1">
        <v>43821</v>
      </c>
      <c r="D186">
        <v>12</v>
      </c>
      <c r="E186" t="s">
        <v>390</v>
      </c>
      <c r="F186" t="s">
        <v>56</v>
      </c>
      <c r="H186">
        <v>2019</v>
      </c>
      <c r="J186" t="s">
        <v>335</v>
      </c>
      <c r="K186" t="s">
        <v>336</v>
      </c>
      <c r="L186">
        <v>31</v>
      </c>
      <c r="M186" t="s">
        <v>58</v>
      </c>
      <c r="N186" t="s">
        <v>9666</v>
      </c>
      <c r="V186">
        <v>31</v>
      </c>
      <c r="AI186" t="s">
        <v>31</v>
      </c>
      <c r="AT186" t="s">
        <v>75</v>
      </c>
      <c r="AV186" t="s">
        <v>7815</v>
      </c>
      <c r="AW186" t="s">
        <v>7816</v>
      </c>
      <c r="AX186" t="s">
        <v>7817</v>
      </c>
      <c r="AY186">
        <v>11.744400000000001</v>
      </c>
      <c r="AZ186">
        <v>11.962550159999999</v>
      </c>
      <c r="BA186" t="s">
        <v>340</v>
      </c>
      <c r="BB186" t="s">
        <v>64</v>
      </c>
    </row>
    <row r="187" spans="1:54" x14ac:dyDescent="0.3">
      <c r="A187">
        <v>2083</v>
      </c>
      <c r="B187" t="s">
        <v>7825</v>
      </c>
      <c r="C187" s="1">
        <v>43823</v>
      </c>
      <c r="D187">
        <v>12</v>
      </c>
      <c r="E187" t="s">
        <v>390</v>
      </c>
      <c r="F187" t="s">
        <v>100</v>
      </c>
      <c r="H187">
        <v>2019</v>
      </c>
      <c r="J187" t="s">
        <v>94</v>
      </c>
      <c r="K187" t="s">
        <v>81</v>
      </c>
      <c r="L187">
        <v>48</v>
      </c>
      <c r="M187" t="s">
        <v>58</v>
      </c>
      <c r="N187" t="s">
        <v>9666</v>
      </c>
      <c r="V187">
        <v>48</v>
      </c>
      <c r="AI187" t="s">
        <v>31</v>
      </c>
      <c r="AT187" t="s">
        <v>75</v>
      </c>
      <c r="AV187" t="s">
        <v>7826</v>
      </c>
      <c r="AY187">
        <v>10.616910000000001</v>
      </c>
      <c r="AZ187">
        <v>12.188471789999999</v>
      </c>
      <c r="BA187" t="s">
        <v>98</v>
      </c>
      <c r="BB187" t="s">
        <v>64</v>
      </c>
    </row>
    <row r="188" spans="1:54" x14ac:dyDescent="0.3">
      <c r="A188">
        <v>2090</v>
      </c>
      <c r="B188" t="s">
        <v>7853</v>
      </c>
      <c r="C188" s="1">
        <v>43832</v>
      </c>
      <c r="D188">
        <v>1</v>
      </c>
      <c r="E188" t="s">
        <v>500</v>
      </c>
      <c r="F188" t="s">
        <v>88</v>
      </c>
      <c r="H188">
        <v>2020</v>
      </c>
      <c r="J188" t="s">
        <v>2356</v>
      </c>
      <c r="K188" t="s">
        <v>251</v>
      </c>
      <c r="L188">
        <v>4</v>
      </c>
      <c r="M188" t="s">
        <v>58</v>
      </c>
      <c r="N188" t="s">
        <v>9666</v>
      </c>
      <c r="V188">
        <v>4</v>
      </c>
      <c r="AI188" t="s">
        <v>31</v>
      </c>
      <c r="AT188" t="s">
        <v>75</v>
      </c>
      <c r="AV188" t="s">
        <v>7854</v>
      </c>
      <c r="AW188" t="s">
        <v>7855</v>
      </c>
      <c r="AX188" t="s">
        <v>7856</v>
      </c>
      <c r="AY188">
        <v>10.63081</v>
      </c>
      <c r="AZ188">
        <v>13.395569800000001</v>
      </c>
      <c r="BA188" t="s">
        <v>2359</v>
      </c>
      <c r="BB188" t="s">
        <v>64</v>
      </c>
    </row>
    <row r="189" spans="1:54" x14ac:dyDescent="0.3">
      <c r="A189">
        <v>2094</v>
      </c>
      <c r="B189" t="s">
        <v>7870</v>
      </c>
      <c r="C189" s="1">
        <v>43834</v>
      </c>
      <c r="D189">
        <v>1</v>
      </c>
      <c r="E189" t="s">
        <v>500</v>
      </c>
      <c r="F189" t="s">
        <v>206</v>
      </c>
      <c r="H189">
        <v>2020</v>
      </c>
      <c r="I189" t="s">
        <v>2374</v>
      </c>
      <c r="J189" t="s">
        <v>736</v>
      </c>
      <c r="K189" t="s">
        <v>81</v>
      </c>
      <c r="L189">
        <v>10</v>
      </c>
      <c r="M189" t="s">
        <v>58</v>
      </c>
      <c r="N189" t="s">
        <v>9666</v>
      </c>
      <c r="V189">
        <v>6</v>
      </c>
      <c r="W189">
        <v>4</v>
      </c>
      <c r="AI189" t="s">
        <v>31</v>
      </c>
      <c r="AT189" t="s">
        <v>75</v>
      </c>
      <c r="AV189" t="s">
        <v>7863</v>
      </c>
      <c r="AW189" t="s">
        <v>7864</v>
      </c>
      <c r="AX189" t="s">
        <v>7871</v>
      </c>
      <c r="AY189">
        <v>11.653309999999999</v>
      </c>
      <c r="AZ189">
        <v>13.411040310000001</v>
      </c>
      <c r="BA189" t="s">
        <v>739</v>
      </c>
      <c r="BB189" t="s">
        <v>64</v>
      </c>
    </row>
    <row r="190" spans="1:54" x14ac:dyDescent="0.3">
      <c r="A190">
        <v>2098</v>
      </c>
      <c r="B190" t="s">
        <v>7883</v>
      </c>
      <c r="C190" s="1">
        <v>43837</v>
      </c>
      <c r="D190">
        <v>1</v>
      </c>
      <c r="E190" t="s">
        <v>500</v>
      </c>
      <c r="F190" t="s">
        <v>100</v>
      </c>
      <c r="H190">
        <v>2020</v>
      </c>
      <c r="I190" t="s">
        <v>7884</v>
      </c>
      <c r="J190" t="s">
        <v>7885</v>
      </c>
      <c r="K190" t="s">
        <v>132</v>
      </c>
      <c r="L190">
        <v>10</v>
      </c>
      <c r="M190" t="s">
        <v>58</v>
      </c>
      <c r="N190" t="s">
        <v>9666</v>
      </c>
      <c r="V190">
        <v>10</v>
      </c>
      <c r="AI190" t="s">
        <v>31</v>
      </c>
      <c r="AT190" t="s">
        <v>75</v>
      </c>
      <c r="AU190" t="s">
        <v>7616</v>
      </c>
      <c r="AV190" t="s">
        <v>7886</v>
      </c>
      <c r="AY190">
        <v>13.098929999999999</v>
      </c>
      <c r="AZ190">
        <v>7.2291297910000001</v>
      </c>
      <c r="BA190" t="s">
        <v>7887</v>
      </c>
      <c r="BB190" t="s">
        <v>64</v>
      </c>
    </row>
    <row r="191" spans="1:54" x14ac:dyDescent="0.3">
      <c r="A191">
        <v>2099</v>
      </c>
      <c r="B191" t="s">
        <v>7888</v>
      </c>
      <c r="C191" s="1">
        <v>43837</v>
      </c>
      <c r="D191">
        <v>1</v>
      </c>
      <c r="E191" t="s">
        <v>500</v>
      </c>
      <c r="F191" t="s">
        <v>100</v>
      </c>
      <c r="H191">
        <v>2020</v>
      </c>
      <c r="J191" t="s">
        <v>1819</v>
      </c>
      <c r="K191" t="s">
        <v>81</v>
      </c>
      <c r="L191">
        <v>23</v>
      </c>
      <c r="M191" t="s">
        <v>58</v>
      </c>
      <c r="N191" t="s">
        <v>9666</v>
      </c>
      <c r="W191">
        <v>20</v>
      </c>
      <c r="AE191">
        <v>3</v>
      </c>
      <c r="AI191" t="s">
        <v>31</v>
      </c>
      <c r="AT191" t="s">
        <v>75</v>
      </c>
      <c r="AV191" t="s">
        <v>7889</v>
      </c>
      <c r="AW191" t="s">
        <v>7890</v>
      </c>
      <c r="AX191" t="s">
        <v>7891</v>
      </c>
      <c r="AY191">
        <v>12.67615</v>
      </c>
      <c r="AZ191">
        <v>13.61752033</v>
      </c>
      <c r="BA191" t="s">
        <v>1822</v>
      </c>
      <c r="BB191" t="s">
        <v>64</v>
      </c>
    </row>
    <row r="192" spans="1:54" x14ac:dyDescent="0.3">
      <c r="A192">
        <v>2106</v>
      </c>
      <c r="B192" t="s">
        <v>7915</v>
      </c>
      <c r="C192" s="1">
        <v>43847</v>
      </c>
      <c r="D192">
        <v>1</v>
      </c>
      <c r="E192" t="s">
        <v>500</v>
      </c>
      <c r="F192" t="s">
        <v>203</v>
      </c>
      <c r="H192">
        <v>2020</v>
      </c>
      <c r="I192" t="s">
        <v>2160</v>
      </c>
      <c r="J192" t="s">
        <v>879</v>
      </c>
      <c r="K192" t="s">
        <v>81</v>
      </c>
      <c r="L192">
        <v>17</v>
      </c>
      <c r="M192" t="s">
        <v>58</v>
      </c>
      <c r="N192" t="s">
        <v>9666</v>
      </c>
      <c r="V192">
        <v>4</v>
      </c>
      <c r="W192">
        <v>13</v>
      </c>
      <c r="AI192" t="s">
        <v>31</v>
      </c>
      <c r="AT192" t="s">
        <v>75</v>
      </c>
      <c r="AV192" t="s">
        <v>7916</v>
      </c>
      <c r="AW192" t="s">
        <v>7905</v>
      </c>
      <c r="AX192" t="s">
        <v>7906</v>
      </c>
      <c r="AY192">
        <v>11.517799999999999</v>
      </c>
      <c r="AZ192">
        <v>13.697979930000001</v>
      </c>
      <c r="BA192" t="s">
        <v>882</v>
      </c>
      <c r="BB192" t="s">
        <v>64</v>
      </c>
    </row>
    <row r="193" spans="1:54" x14ac:dyDescent="0.3">
      <c r="A193">
        <v>2110</v>
      </c>
      <c r="B193" t="s">
        <v>7927</v>
      </c>
      <c r="C193" s="1">
        <v>43851</v>
      </c>
      <c r="D193">
        <v>1</v>
      </c>
      <c r="E193" t="s">
        <v>500</v>
      </c>
      <c r="F193" t="s">
        <v>100</v>
      </c>
      <c r="H193">
        <v>2020</v>
      </c>
      <c r="I193" t="s">
        <v>347</v>
      </c>
      <c r="J193" t="s">
        <v>348</v>
      </c>
      <c r="K193" t="s">
        <v>81</v>
      </c>
      <c r="L193">
        <v>18</v>
      </c>
      <c r="M193" t="s">
        <v>58</v>
      </c>
      <c r="N193" t="s">
        <v>9666</v>
      </c>
      <c r="V193">
        <v>10</v>
      </c>
      <c r="W193">
        <v>8</v>
      </c>
      <c r="AI193" t="s">
        <v>31</v>
      </c>
      <c r="AT193" t="s">
        <v>75</v>
      </c>
      <c r="AU193" t="s">
        <v>7928</v>
      </c>
      <c r="AV193" t="s">
        <v>7929</v>
      </c>
      <c r="AW193" t="s">
        <v>7930</v>
      </c>
      <c r="AX193" t="s">
        <v>7931</v>
      </c>
      <c r="AY193">
        <v>12.149850000000001</v>
      </c>
      <c r="AZ193">
        <v>13.90942001</v>
      </c>
      <c r="BA193" t="s">
        <v>351</v>
      </c>
      <c r="BB193" t="s">
        <v>64</v>
      </c>
    </row>
    <row r="194" spans="1:54" x14ac:dyDescent="0.3">
      <c r="A194">
        <v>2117</v>
      </c>
      <c r="B194" t="s">
        <v>7956</v>
      </c>
      <c r="C194" s="1">
        <v>43860</v>
      </c>
      <c r="D194">
        <v>1</v>
      </c>
      <c r="E194" t="s">
        <v>500</v>
      </c>
      <c r="F194" t="s">
        <v>88</v>
      </c>
      <c r="H194">
        <v>2020</v>
      </c>
      <c r="I194" t="s">
        <v>1608</v>
      </c>
      <c r="J194" t="s">
        <v>1609</v>
      </c>
      <c r="K194" t="s">
        <v>81</v>
      </c>
      <c r="L194">
        <v>0</v>
      </c>
      <c r="M194" t="s">
        <v>58</v>
      </c>
      <c r="N194" t="s">
        <v>9666</v>
      </c>
      <c r="AI194" t="s">
        <v>31</v>
      </c>
      <c r="AT194" t="s">
        <v>75</v>
      </c>
      <c r="AV194" t="s">
        <v>7957</v>
      </c>
      <c r="AW194" t="s">
        <v>7958</v>
      </c>
      <c r="AY194">
        <v>13.111560000000001</v>
      </c>
      <c r="AZ194">
        <v>12.50559998</v>
      </c>
      <c r="BA194" t="s">
        <v>1612</v>
      </c>
      <c r="BB194" t="s">
        <v>64</v>
      </c>
    </row>
    <row r="195" spans="1:54" x14ac:dyDescent="0.3">
      <c r="A195">
        <v>2126</v>
      </c>
      <c r="B195" t="s">
        <v>7995</v>
      </c>
      <c r="C195" s="1">
        <v>43871</v>
      </c>
      <c r="D195">
        <v>2</v>
      </c>
      <c r="E195" t="s">
        <v>650</v>
      </c>
      <c r="F195" t="s">
        <v>73</v>
      </c>
      <c r="H195">
        <v>2020</v>
      </c>
      <c r="I195" t="s">
        <v>4003</v>
      </c>
      <c r="J195" t="s">
        <v>736</v>
      </c>
      <c r="K195" t="s">
        <v>81</v>
      </c>
      <c r="L195">
        <v>3</v>
      </c>
      <c r="M195" t="s">
        <v>58</v>
      </c>
      <c r="N195" t="s">
        <v>9666</v>
      </c>
      <c r="V195">
        <v>2</v>
      </c>
      <c r="W195">
        <v>1</v>
      </c>
      <c r="AI195" t="s">
        <v>31</v>
      </c>
      <c r="AT195" t="s">
        <v>75</v>
      </c>
      <c r="AV195" t="s">
        <v>7996</v>
      </c>
      <c r="AW195" t="s">
        <v>7997</v>
      </c>
      <c r="AY195">
        <v>11.653309999999999</v>
      </c>
      <c r="AZ195">
        <v>13.411040310000001</v>
      </c>
      <c r="BA195" t="s">
        <v>739</v>
      </c>
      <c r="BB195" t="s">
        <v>64</v>
      </c>
    </row>
    <row r="196" spans="1:54" x14ac:dyDescent="0.3">
      <c r="A196">
        <v>2128</v>
      </c>
      <c r="B196" t="s">
        <v>7999</v>
      </c>
      <c r="C196" s="1">
        <v>43871</v>
      </c>
      <c r="D196">
        <v>2</v>
      </c>
      <c r="E196" t="s">
        <v>650</v>
      </c>
      <c r="F196" t="s">
        <v>73</v>
      </c>
      <c r="H196">
        <v>2020</v>
      </c>
      <c r="I196" t="s">
        <v>1598</v>
      </c>
      <c r="J196" t="s">
        <v>2457</v>
      </c>
      <c r="K196" t="s">
        <v>81</v>
      </c>
      <c r="L196">
        <v>8</v>
      </c>
      <c r="M196" t="s">
        <v>58</v>
      </c>
      <c r="N196" t="s">
        <v>9666</v>
      </c>
      <c r="P196" t="s">
        <v>2538</v>
      </c>
      <c r="V196">
        <v>5</v>
      </c>
      <c r="Y196">
        <v>3</v>
      </c>
      <c r="AU196" t="s">
        <v>8000</v>
      </c>
      <c r="AV196" t="s">
        <v>7996</v>
      </c>
      <c r="AW196" t="s">
        <v>7997</v>
      </c>
      <c r="AY196">
        <v>11.917299999999999</v>
      </c>
      <c r="AZ196">
        <v>14.635319709999999</v>
      </c>
      <c r="BA196" t="s">
        <v>2460</v>
      </c>
      <c r="BB196" t="s">
        <v>64</v>
      </c>
    </row>
    <row r="197" spans="1:54" x14ac:dyDescent="0.3">
      <c r="A197">
        <v>2130</v>
      </c>
      <c r="B197" t="s">
        <v>8005</v>
      </c>
      <c r="C197" s="1">
        <v>43877</v>
      </c>
      <c r="D197">
        <v>2</v>
      </c>
      <c r="E197" t="s">
        <v>650</v>
      </c>
      <c r="F197" t="s">
        <v>56</v>
      </c>
      <c r="H197">
        <v>2020</v>
      </c>
      <c r="I197" t="s">
        <v>1859</v>
      </c>
      <c r="J197" t="s">
        <v>3419</v>
      </c>
      <c r="K197" t="s">
        <v>336</v>
      </c>
      <c r="L197">
        <v>0</v>
      </c>
      <c r="M197" t="s">
        <v>58</v>
      </c>
      <c r="N197" t="s">
        <v>9666</v>
      </c>
      <c r="AE197">
        <v>0</v>
      </c>
      <c r="AI197" t="s">
        <v>31</v>
      </c>
      <c r="AT197" t="s">
        <v>75</v>
      </c>
      <c r="AV197" t="s">
        <v>8006</v>
      </c>
      <c r="AW197" t="s">
        <v>8007</v>
      </c>
      <c r="AX197" t="s">
        <v>8008</v>
      </c>
      <c r="AY197">
        <v>12.2</v>
      </c>
      <c r="AZ197">
        <v>11.78299999</v>
      </c>
      <c r="BA197" t="s">
        <v>3423</v>
      </c>
      <c r="BB197" t="s">
        <v>64</v>
      </c>
    </row>
    <row r="198" spans="1:54" x14ac:dyDescent="0.3">
      <c r="A198">
        <v>2131</v>
      </c>
      <c r="B198" t="s">
        <v>8009</v>
      </c>
      <c r="C198" s="1">
        <v>43877</v>
      </c>
      <c r="D198">
        <v>2</v>
      </c>
      <c r="E198" t="s">
        <v>650</v>
      </c>
      <c r="F198" t="s">
        <v>56</v>
      </c>
      <c r="H198">
        <v>2020</v>
      </c>
      <c r="I198" t="s">
        <v>7128</v>
      </c>
      <c r="J198" t="s">
        <v>7367</v>
      </c>
      <c r="K198" t="s">
        <v>81</v>
      </c>
      <c r="L198">
        <v>0</v>
      </c>
      <c r="M198" t="s">
        <v>58</v>
      </c>
      <c r="N198" t="s">
        <v>9666</v>
      </c>
      <c r="AE198">
        <v>0</v>
      </c>
      <c r="AI198" t="s">
        <v>31</v>
      </c>
      <c r="AT198" t="s">
        <v>75</v>
      </c>
      <c r="AV198" t="s">
        <v>8010</v>
      </c>
      <c r="AY198">
        <v>11.836959999999999</v>
      </c>
      <c r="AZ198">
        <v>13.144749640000001</v>
      </c>
      <c r="BA198" t="s">
        <v>7371</v>
      </c>
      <c r="BB198" t="s">
        <v>64</v>
      </c>
    </row>
    <row r="199" spans="1:54" x14ac:dyDescent="0.3">
      <c r="A199">
        <v>2138</v>
      </c>
      <c r="B199" t="s">
        <v>8040</v>
      </c>
      <c r="C199" s="1">
        <v>43894</v>
      </c>
      <c r="D199">
        <v>3</v>
      </c>
      <c r="E199" t="s">
        <v>828</v>
      </c>
      <c r="F199" t="s">
        <v>169</v>
      </c>
      <c r="H199">
        <v>2020</v>
      </c>
      <c r="J199" t="s">
        <v>117</v>
      </c>
      <c r="K199" t="s">
        <v>81</v>
      </c>
      <c r="L199">
        <v>22</v>
      </c>
      <c r="M199" t="s">
        <v>58</v>
      </c>
      <c r="N199" t="s">
        <v>9666</v>
      </c>
      <c r="V199">
        <v>19</v>
      </c>
      <c r="W199">
        <v>3</v>
      </c>
      <c r="AI199" t="s">
        <v>31</v>
      </c>
      <c r="AT199" t="s">
        <v>75</v>
      </c>
      <c r="AV199" t="s">
        <v>8041</v>
      </c>
      <c r="AW199" t="s">
        <v>8042</v>
      </c>
      <c r="AX199" t="s">
        <v>8043</v>
      </c>
      <c r="AY199">
        <v>11.16417</v>
      </c>
      <c r="AZ199">
        <v>12.761799809999999</v>
      </c>
      <c r="BA199" t="s">
        <v>120</v>
      </c>
      <c r="BB199" t="s">
        <v>64</v>
      </c>
    </row>
    <row r="200" spans="1:54" x14ac:dyDescent="0.3">
      <c r="A200">
        <v>2139</v>
      </c>
      <c r="B200" t="s">
        <v>8044</v>
      </c>
      <c r="C200" s="1">
        <v>43894</v>
      </c>
      <c r="D200">
        <v>3</v>
      </c>
      <c r="E200" t="s">
        <v>828</v>
      </c>
      <c r="F200" t="s">
        <v>169</v>
      </c>
      <c r="H200">
        <v>2020</v>
      </c>
      <c r="I200" t="s">
        <v>6392</v>
      </c>
      <c r="K200" t="s">
        <v>336</v>
      </c>
      <c r="L200">
        <v>8</v>
      </c>
      <c r="M200" t="s">
        <v>58</v>
      </c>
      <c r="N200" t="s">
        <v>9666</v>
      </c>
      <c r="W200">
        <v>6</v>
      </c>
      <c r="AE200">
        <v>2</v>
      </c>
      <c r="AI200" t="s">
        <v>31</v>
      </c>
      <c r="AL200" t="s">
        <v>75</v>
      </c>
      <c r="AO200" t="s">
        <v>59</v>
      </c>
      <c r="AT200" t="s">
        <v>75</v>
      </c>
      <c r="AU200" t="s">
        <v>8045</v>
      </c>
      <c r="AV200" t="s">
        <v>8046</v>
      </c>
      <c r="AW200" t="s">
        <v>8047</v>
      </c>
      <c r="AX200" t="s">
        <v>8048</v>
      </c>
      <c r="AY200">
        <v>12.76675</v>
      </c>
      <c r="AZ200">
        <v>11.51185989</v>
      </c>
      <c r="BA200" t="s">
        <v>1459</v>
      </c>
      <c r="BB200" t="s">
        <v>64</v>
      </c>
    </row>
    <row r="201" spans="1:54" x14ac:dyDescent="0.3">
      <c r="A201">
        <v>2146</v>
      </c>
      <c r="B201" t="s">
        <v>8071</v>
      </c>
      <c r="C201" s="1">
        <v>43915</v>
      </c>
      <c r="D201">
        <v>3</v>
      </c>
      <c r="E201" t="s">
        <v>828</v>
      </c>
      <c r="F201" t="s">
        <v>169</v>
      </c>
      <c r="H201">
        <v>2020</v>
      </c>
      <c r="K201" t="s">
        <v>81</v>
      </c>
      <c r="L201">
        <v>0</v>
      </c>
      <c r="M201" t="s">
        <v>58</v>
      </c>
      <c r="N201" t="s">
        <v>9666</v>
      </c>
      <c r="W201">
        <v>0</v>
      </c>
      <c r="AI201" t="s">
        <v>31</v>
      </c>
      <c r="AT201" t="s">
        <v>75</v>
      </c>
      <c r="AU201" t="s">
        <v>7199</v>
      </c>
      <c r="AV201" t="s">
        <v>8072</v>
      </c>
      <c r="AY201">
        <v>11.890472000000001</v>
      </c>
      <c r="AZ201">
        <v>13.147645949999999</v>
      </c>
      <c r="BA201" t="s">
        <v>1910</v>
      </c>
      <c r="BB201" t="s">
        <v>64</v>
      </c>
    </row>
    <row r="202" spans="1:54" x14ac:dyDescent="0.3">
      <c r="A202">
        <v>2155</v>
      </c>
      <c r="B202" t="s">
        <v>8105</v>
      </c>
      <c r="C202" s="1">
        <v>43941</v>
      </c>
      <c r="D202">
        <v>4</v>
      </c>
      <c r="E202" t="s">
        <v>949</v>
      </c>
      <c r="F202" t="s">
        <v>73</v>
      </c>
      <c r="H202">
        <v>2020</v>
      </c>
      <c r="I202" t="s">
        <v>8106</v>
      </c>
      <c r="J202" t="s">
        <v>385</v>
      </c>
      <c r="K202" t="s">
        <v>336</v>
      </c>
      <c r="L202">
        <v>13</v>
      </c>
      <c r="M202" t="s">
        <v>58</v>
      </c>
      <c r="N202" t="s">
        <v>9666</v>
      </c>
      <c r="V202">
        <v>13</v>
      </c>
      <c r="AI202" t="s">
        <v>31</v>
      </c>
      <c r="AT202" t="s">
        <v>75</v>
      </c>
      <c r="AV202" t="s">
        <v>8107</v>
      </c>
      <c r="AW202" t="s">
        <v>8108</v>
      </c>
      <c r="AX202" t="s">
        <v>8109</v>
      </c>
      <c r="AY202">
        <v>12.89414</v>
      </c>
      <c r="AZ202">
        <v>11.9246397</v>
      </c>
      <c r="BA202" t="s">
        <v>388</v>
      </c>
      <c r="BB202" t="s">
        <v>64</v>
      </c>
    </row>
    <row r="203" spans="1:54" x14ac:dyDescent="0.3">
      <c r="A203">
        <v>2192</v>
      </c>
      <c r="B203" t="s">
        <v>8217</v>
      </c>
      <c r="C203" s="1">
        <v>44003</v>
      </c>
      <c r="D203">
        <v>6</v>
      </c>
      <c r="E203" t="s">
        <v>87</v>
      </c>
      <c r="F203" t="s">
        <v>56</v>
      </c>
      <c r="H203">
        <v>2020</v>
      </c>
      <c r="J203" t="s">
        <v>7367</v>
      </c>
      <c r="K203" t="s">
        <v>81</v>
      </c>
      <c r="L203">
        <v>0</v>
      </c>
      <c r="M203" t="s">
        <v>58</v>
      </c>
      <c r="N203" t="s">
        <v>9666</v>
      </c>
      <c r="AE203">
        <v>0</v>
      </c>
      <c r="AI203" t="s">
        <v>31</v>
      </c>
      <c r="AT203" t="s">
        <v>75</v>
      </c>
      <c r="AV203" t="s">
        <v>8218</v>
      </c>
      <c r="AY203">
        <v>11.836959999999999</v>
      </c>
      <c r="AZ203">
        <v>13.144749640000001</v>
      </c>
      <c r="BA203" t="s">
        <v>7371</v>
      </c>
      <c r="BB203" t="s">
        <v>64</v>
      </c>
    </row>
    <row r="204" spans="1:54" x14ac:dyDescent="0.3">
      <c r="A204">
        <v>2194</v>
      </c>
      <c r="B204" t="s">
        <v>8223</v>
      </c>
      <c r="C204" s="1">
        <v>44009</v>
      </c>
      <c r="D204">
        <v>6</v>
      </c>
      <c r="E204" t="s">
        <v>87</v>
      </c>
      <c r="F204" t="s">
        <v>206</v>
      </c>
      <c r="H204">
        <v>2020</v>
      </c>
      <c r="I204" t="s">
        <v>5816</v>
      </c>
      <c r="J204" t="s">
        <v>117</v>
      </c>
      <c r="K204" t="s">
        <v>81</v>
      </c>
      <c r="L204">
        <v>30</v>
      </c>
      <c r="M204" t="s">
        <v>58</v>
      </c>
      <c r="N204" t="s">
        <v>9666</v>
      </c>
      <c r="V204">
        <v>20</v>
      </c>
      <c r="W204">
        <v>10</v>
      </c>
      <c r="AI204" t="s">
        <v>31</v>
      </c>
      <c r="AT204" t="s">
        <v>75</v>
      </c>
      <c r="AV204" t="s">
        <v>8224</v>
      </c>
      <c r="AW204" t="s">
        <v>8225</v>
      </c>
      <c r="AX204" t="s">
        <v>8226</v>
      </c>
      <c r="AY204">
        <v>11.15</v>
      </c>
      <c r="AZ204">
        <v>12.75</v>
      </c>
      <c r="BA204" t="s">
        <v>120</v>
      </c>
      <c r="BB204" t="s">
        <v>64</v>
      </c>
    </row>
    <row r="205" spans="1:54" x14ac:dyDescent="0.3">
      <c r="A205">
        <v>2195</v>
      </c>
      <c r="B205" t="s">
        <v>8227</v>
      </c>
      <c r="C205" s="1">
        <v>44014</v>
      </c>
      <c r="D205">
        <v>7</v>
      </c>
      <c r="E205" t="s">
        <v>154</v>
      </c>
      <c r="F205" t="s">
        <v>88</v>
      </c>
      <c r="H205">
        <v>2020</v>
      </c>
      <c r="I205" t="s">
        <v>1608</v>
      </c>
      <c r="J205" t="s">
        <v>1609</v>
      </c>
      <c r="K205" t="s">
        <v>81</v>
      </c>
      <c r="L205">
        <v>12</v>
      </c>
      <c r="M205" t="s">
        <v>58</v>
      </c>
      <c r="N205" t="s">
        <v>9666</v>
      </c>
      <c r="V205">
        <v>7</v>
      </c>
      <c r="W205">
        <v>3</v>
      </c>
      <c r="AE205">
        <v>2</v>
      </c>
      <c r="AI205" t="s">
        <v>31</v>
      </c>
      <c r="AT205" t="s">
        <v>75</v>
      </c>
      <c r="AV205" t="s">
        <v>8228</v>
      </c>
      <c r="AW205" t="s">
        <v>8229</v>
      </c>
      <c r="AX205" t="s">
        <v>8230</v>
      </c>
      <c r="AY205">
        <v>11.908659999999999</v>
      </c>
      <c r="AZ205">
        <v>13.160327909999999</v>
      </c>
      <c r="BA205" t="s">
        <v>1612</v>
      </c>
      <c r="BB205" t="s">
        <v>64</v>
      </c>
    </row>
    <row r="206" spans="1:54" x14ac:dyDescent="0.3">
      <c r="A206">
        <v>2215</v>
      </c>
      <c r="B206" t="s">
        <v>8297</v>
      </c>
      <c r="C206" s="1">
        <v>44060</v>
      </c>
      <c r="D206">
        <v>8</v>
      </c>
      <c r="E206" t="s">
        <v>212</v>
      </c>
      <c r="F206" t="s">
        <v>73</v>
      </c>
      <c r="H206">
        <v>2020</v>
      </c>
      <c r="J206" t="s">
        <v>1332</v>
      </c>
      <c r="K206" t="s">
        <v>81</v>
      </c>
      <c r="L206">
        <v>13</v>
      </c>
      <c r="M206" t="s">
        <v>58</v>
      </c>
      <c r="N206" t="s">
        <v>9666</v>
      </c>
      <c r="V206">
        <v>10</v>
      </c>
      <c r="W206">
        <v>2</v>
      </c>
      <c r="AE206">
        <v>1</v>
      </c>
      <c r="AI206" t="s">
        <v>31</v>
      </c>
      <c r="AO206" t="s">
        <v>59</v>
      </c>
      <c r="AT206" t="s">
        <v>75</v>
      </c>
      <c r="AU206" t="s">
        <v>5588</v>
      </c>
      <c r="AV206" t="s">
        <v>8298</v>
      </c>
      <c r="AW206" t="s">
        <v>8299</v>
      </c>
      <c r="AX206" t="s">
        <v>8300</v>
      </c>
      <c r="AY206">
        <v>12.114770999999999</v>
      </c>
      <c r="AZ206">
        <v>12.82705498</v>
      </c>
      <c r="BA206" t="s">
        <v>1335</v>
      </c>
      <c r="BB206" t="s">
        <v>64</v>
      </c>
    </row>
    <row r="207" spans="1:54" x14ac:dyDescent="0.3">
      <c r="A207">
        <v>2216</v>
      </c>
      <c r="B207" t="s">
        <v>8301</v>
      </c>
      <c r="C207" s="1">
        <v>44061</v>
      </c>
      <c r="D207">
        <v>8</v>
      </c>
      <c r="E207" t="s">
        <v>212</v>
      </c>
      <c r="F207" t="s">
        <v>100</v>
      </c>
      <c r="H207">
        <v>2020</v>
      </c>
      <c r="J207" t="s">
        <v>414</v>
      </c>
      <c r="K207" t="s">
        <v>81</v>
      </c>
      <c r="L207">
        <v>11</v>
      </c>
      <c r="M207" t="s">
        <v>58</v>
      </c>
      <c r="N207" t="s">
        <v>9666</v>
      </c>
      <c r="V207">
        <v>8</v>
      </c>
      <c r="W207">
        <v>3</v>
      </c>
      <c r="AB207">
        <v>100</v>
      </c>
      <c r="AI207" t="s">
        <v>31</v>
      </c>
      <c r="AT207" t="s">
        <v>75</v>
      </c>
      <c r="AV207" t="s">
        <v>8302</v>
      </c>
      <c r="AW207" t="s">
        <v>8303</v>
      </c>
      <c r="AX207" t="s">
        <v>8304</v>
      </c>
      <c r="AY207">
        <v>12.917</v>
      </c>
      <c r="AZ207">
        <v>13.56700039</v>
      </c>
      <c r="BA207" t="s">
        <v>417</v>
      </c>
      <c r="BB207" t="s">
        <v>64</v>
      </c>
    </row>
    <row r="208" spans="1:54" x14ac:dyDescent="0.3">
      <c r="A208">
        <v>2220</v>
      </c>
      <c r="B208" t="s">
        <v>8317</v>
      </c>
      <c r="C208" s="1">
        <v>44075</v>
      </c>
      <c r="D208">
        <v>9</v>
      </c>
      <c r="E208" t="s">
        <v>263</v>
      </c>
      <c r="F208" t="s">
        <v>100</v>
      </c>
      <c r="H208">
        <v>2020</v>
      </c>
      <c r="J208" t="s">
        <v>1332</v>
      </c>
      <c r="K208" t="s">
        <v>81</v>
      </c>
      <c r="L208">
        <v>29</v>
      </c>
      <c r="M208" t="s">
        <v>58</v>
      </c>
      <c r="N208" t="s">
        <v>9666</v>
      </c>
      <c r="V208">
        <v>20</v>
      </c>
      <c r="W208">
        <v>9</v>
      </c>
      <c r="AI208" t="s">
        <v>31</v>
      </c>
      <c r="AL208" t="s">
        <v>75</v>
      </c>
      <c r="AT208" t="s">
        <v>75</v>
      </c>
      <c r="AV208" t="s">
        <v>8318</v>
      </c>
      <c r="AW208" t="s">
        <v>8319</v>
      </c>
      <c r="AX208" t="s">
        <v>8320</v>
      </c>
      <c r="AY208">
        <v>12.114770999999999</v>
      </c>
      <c r="AZ208">
        <v>12.82705498</v>
      </c>
      <c r="BA208" t="s">
        <v>1335</v>
      </c>
      <c r="BB208" t="s">
        <v>64</v>
      </c>
    </row>
    <row r="209" spans="1:54" x14ac:dyDescent="0.3">
      <c r="A209">
        <v>2241</v>
      </c>
      <c r="B209" t="s">
        <v>8388</v>
      </c>
      <c r="C209" s="1">
        <v>44128</v>
      </c>
      <c r="D209">
        <v>10</v>
      </c>
      <c r="E209" t="s">
        <v>290</v>
      </c>
      <c r="F209" t="s">
        <v>206</v>
      </c>
      <c r="H209">
        <v>2020</v>
      </c>
      <c r="I209" t="s">
        <v>8389</v>
      </c>
      <c r="J209" t="s">
        <v>3419</v>
      </c>
      <c r="K209" t="s">
        <v>336</v>
      </c>
      <c r="L209">
        <v>7</v>
      </c>
      <c r="M209" t="s">
        <v>58</v>
      </c>
      <c r="N209" t="s">
        <v>9666</v>
      </c>
      <c r="V209">
        <v>6</v>
      </c>
      <c r="W209">
        <v>1</v>
      </c>
      <c r="AI209" t="s">
        <v>31</v>
      </c>
      <c r="AT209" t="s">
        <v>75</v>
      </c>
      <c r="AV209" t="s">
        <v>8390</v>
      </c>
      <c r="AW209" t="s">
        <v>8391</v>
      </c>
      <c r="AX209" t="s">
        <v>8392</v>
      </c>
      <c r="AY209">
        <v>12.2</v>
      </c>
      <c r="AZ209">
        <v>11.78299999</v>
      </c>
      <c r="BA209" t="s">
        <v>3423</v>
      </c>
      <c r="BB209" t="s">
        <v>64</v>
      </c>
    </row>
    <row r="210" spans="1:54" x14ac:dyDescent="0.3">
      <c r="A210">
        <v>2245</v>
      </c>
      <c r="B210" t="s">
        <v>8402</v>
      </c>
      <c r="C210" s="1">
        <v>44129</v>
      </c>
      <c r="D210">
        <v>10</v>
      </c>
      <c r="E210" t="s">
        <v>290</v>
      </c>
      <c r="F210" t="s">
        <v>56</v>
      </c>
      <c r="H210">
        <v>2020</v>
      </c>
      <c r="J210" t="s">
        <v>117</v>
      </c>
      <c r="K210" t="s">
        <v>81</v>
      </c>
      <c r="L210">
        <v>28</v>
      </c>
      <c r="M210" t="s">
        <v>58</v>
      </c>
      <c r="N210" t="s">
        <v>9666</v>
      </c>
      <c r="V210">
        <v>22</v>
      </c>
      <c r="W210">
        <v>5</v>
      </c>
      <c r="AE210">
        <v>1</v>
      </c>
      <c r="AI210" t="s">
        <v>31</v>
      </c>
      <c r="AT210" t="s">
        <v>75</v>
      </c>
      <c r="AV210" t="s">
        <v>8403</v>
      </c>
      <c r="AW210" t="s">
        <v>8404</v>
      </c>
      <c r="AX210" t="s">
        <v>8405</v>
      </c>
      <c r="AY210">
        <v>11.15</v>
      </c>
      <c r="AZ210">
        <v>12.75</v>
      </c>
      <c r="BA210" t="s">
        <v>120</v>
      </c>
      <c r="BB210" t="s">
        <v>64</v>
      </c>
    </row>
    <row r="211" spans="1:54" x14ac:dyDescent="0.3">
      <c r="A211">
        <v>2247</v>
      </c>
      <c r="B211" t="s">
        <v>8408</v>
      </c>
      <c r="C211" s="1">
        <v>44133</v>
      </c>
      <c r="D211">
        <v>10</v>
      </c>
      <c r="E211" t="s">
        <v>290</v>
      </c>
      <c r="F211" t="s">
        <v>88</v>
      </c>
      <c r="H211">
        <v>2020</v>
      </c>
      <c r="J211" t="s">
        <v>7367</v>
      </c>
      <c r="K211" t="s">
        <v>81</v>
      </c>
      <c r="L211">
        <v>3</v>
      </c>
      <c r="M211" t="s">
        <v>58</v>
      </c>
      <c r="N211" t="s">
        <v>9666</v>
      </c>
      <c r="V211">
        <v>3</v>
      </c>
      <c r="AT211" t="s">
        <v>75</v>
      </c>
      <c r="AV211" t="s">
        <v>8409</v>
      </c>
      <c r="AY211">
        <v>11.837854999999999</v>
      </c>
      <c r="AZ211">
        <v>13.14281368</v>
      </c>
      <c r="BA211" t="s">
        <v>7371</v>
      </c>
      <c r="BB211" t="s">
        <v>64</v>
      </c>
    </row>
    <row r="212" spans="1:54" x14ac:dyDescent="0.3">
      <c r="A212">
        <v>2272</v>
      </c>
      <c r="B212" t="s">
        <v>8486</v>
      </c>
      <c r="C212" s="1">
        <v>44177</v>
      </c>
      <c r="D212">
        <v>12</v>
      </c>
      <c r="E212" t="s">
        <v>390</v>
      </c>
      <c r="F212" t="s">
        <v>206</v>
      </c>
      <c r="H212">
        <v>2020</v>
      </c>
      <c r="J212" t="s">
        <v>7236</v>
      </c>
      <c r="K212" t="s">
        <v>81</v>
      </c>
      <c r="L212">
        <v>21</v>
      </c>
      <c r="M212" t="s">
        <v>58</v>
      </c>
      <c r="N212" t="s">
        <v>9666</v>
      </c>
      <c r="V212">
        <v>20</v>
      </c>
      <c r="W212">
        <v>1</v>
      </c>
      <c r="AI212" t="s">
        <v>31</v>
      </c>
      <c r="AT212" t="s">
        <v>75</v>
      </c>
      <c r="AV212" t="s">
        <v>8487</v>
      </c>
      <c r="AW212" t="s">
        <v>8488</v>
      </c>
      <c r="AX212" t="s">
        <v>8489</v>
      </c>
      <c r="AY212">
        <v>10.649940000000001</v>
      </c>
      <c r="AZ212">
        <v>12.90667</v>
      </c>
      <c r="BA212" t="s">
        <v>7240</v>
      </c>
      <c r="BB212" t="s">
        <v>64</v>
      </c>
    </row>
    <row r="213" spans="1:54" x14ac:dyDescent="0.3">
      <c r="A213">
        <v>2296</v>
      </c>
      <c r="B213" t="s">
        <v>8583</v>
      </c>
      <c r="C213" s="1">
        <v>44207</v>
      </c>
      <c r="D213">
        <v>1</v>
      </c>
      <c r="E213" t="s">
        <v>500</v>
      </c>
      <c r="F213" t="s">
        <v>73</v>
      </c>
      <c r="H213">
        <v>2021</v>
      </c>
      <c r="I213" t="s">
        <v>2589</v>
      </c>
      <c r="J213" t="s">
        <v>117</v>
      </c>
      <c r="K213" t="s">
        <v>81</v>
      </c>
      <c r="L213">
        <v>11</v>
      </c>
      <c r="M213" t="s">
        <v>58</v>
      </c>
      <c r="N213" t="s">
        <v>9666</v>
      </c>
      <c r="V213">
        <v>6</v>
      </c>
      <c r="W213">
        <v>5</v>
      </c>
      <c r="AI213" t="s">
        <v>31</v>
      </c>
      <c r="AT213" t="s">
        <v>75</v>
      </c>
      <c r="AV213" t="s">
        <v>8584</v>
      </c>
      <c r="AW213" t="s">
        <v>8580</v>
      </c>
      <c r="AX213" t="s">
        <v>8581</v>
      </c>
      <c r="AY213">
        <v>11.15</v>
      </c>
      <c r="AZ213">
        <v>12.75</v>
      </c>
      <c r="BA213" t="s">
        <v>120</v>
      </c>
      <c r="BB213" t="s">
        <v>64</v>
      </c>
    </row>
    <row r="214" spans="1:54" x14ac:dyDescent="0.3">
      <c r="A214">
        <v>2307</v>
      </c>
      <c r="B214" t="s">
        <v>8623</v>
      </c>
      <c r="C214" s="1">
        <v>44231</v>
      </c>
      <c r="D214">
        <v>2</v>
      </c>
      <c r="E214" t="s">
        <v>650</v>
      </c>
      <c r="F214" t="s">
        <v>88</v>
      </c>
      <c r="H214">
        <v>2021</v>
      </c>
      <c r="I214" t="s">
        <v>2103</v>
      </c>
      <c r="J214" t="s">
        <v>233</v>
      </c>
      <c r="K214" t="s">
        <v>81</v>
      </c>
      <c r="L214">
        <v>10</v>
      </c>
      <c r="M214" t="s">
        <v>58</v>
      </c>
      <c r="N214" t="s">
        <v>9666</v>
      </c>
      <c r="V214">
        <v>10</v>
      </c>
      <c r="AI214" t="s">
        <v>31</v>
      </c>
      <c r="AT214" t="s">
        <v>75</v>
      </c>
      <c r="AU214" t="s">
        <v>7501</v>
      </c>
      <c r="AV214" t="s">
        <v>8624</v>
      </c>
      <c r="AY214">
        <v>12.345307</v>
      </c>
      <c r="AZ214">
        <v>14.184533119999999</v>
      </c>
      <c r="BA214" t="s">
        <v>235</v>
      </c>
      <c r="BB214" t="s">
        <v>64</v>
      </c>
    </row>
    <row r="215" spans="1:54" x14ac:dyDescent="0.3">
      <c r="A215">
        <v>2310</v>
      </c>
      <c r="B215" t="s">
        <v>8633</v>
      </c>
      <c r="C215" s="1">
        <v>44237</v>
      </c>
      <c r="D215">
        <v>2</v>
      </c>
      <c r="E215" t="s">
        <v>650</v>
      </c>
      <c r="F215" t="s">
        <v>169</v>
      </c>
      <c r="H215">
        <v>2021</v>
      </c>
      <c r="J215" t="s">
        <v>7236</v>
      </c>
      <c r="K215" t="s">
        <v>81</v>
      </c>
      <c r="L215">
        <v>31</v>
      </c>
      <c r="M215" t="s">
        <v>58</v>
      </c>
      <c r="N215" t="s">
        <v>9666</v>
      </c>
      <c r="V215">
        <v>31</v>
      </c>
      <c r="AI215" t="s">
        <v>31</v>
      </c>
      <c r="AT215" t="s">
        <v>75</v>
      </c>
      <c r="AV215" t="s">
        <v>8634</v>
      </c>
      <c r="AW215" t="s">
        <v>8635</v>
      </c>
      <c r="AY215">
        <v>10.649940000000001</v>
      </c>
      <c r="AZ215">
        <v>12.90667</v>
      </c>
      <c r="BA215" t="s">
        <v>7240</v>
      </c>
      <c r="BB215" t="s">
        <v>64</v>
      </c>
    </row>
    <row r="216" spans="1:54" x14ac:dyDescent="0.3">
      <c r="A216">
        <v>2326</v>
      </c>
      <c r="B216" t="s">
        <v>8693</v>
      </c>
      <c r="C216" s="1">
        <v>44258</v>
      </c>
      <c r="D216">
        <v>3</v>
      </c>
      <c r="E216" t="s">
        <v>828</v>
      </c>
      <c r="F216" t="s">
        <v>169</v>
      </c>
      <c r="H216">
        <v>2021</v>
      </c>
      <c r="I216" t="s">
        <v>8694</v>
      </c>
      <c r="J216" t="s">
        <v>1683</v>
      </c>
      <c r="K216" t="s">
        <v>81</v>
      </c>
      <c r="L216">
        <v>10</v>
      </c>
      <c r="M216" t="s">
        <v>58</v>
      </c>
      <c r="N216" t="s">
        <v>9666</v>
      </c>
      <c r="V216">
        <v>10</v>
      </c>
      <c r="AI216" t="s">
        <v>31</v>
      </c>
      <c r="AT216" t="s">
        <v>75</v>
      </c>
      <c r="AU216" t="s">
        <v>8695</v>
      </c>
      <c r="AV216" t="s">
        <v>8696</v>
      </c>
      <c r="AW216" t="s">
        <v>8697</v>
      </c>
      <c r="AY216">
        <v>12.365316999999999</v>
      </c>
      <c r="AZ216">
        <v>13.83042622</v>
      </c>
      <c r="BA216" t="s">
        <v>1686</v>
      </c>
      <c r="BB216" t="s">
        <v>64</v>
      </c>
    </row>
    <row r="217" spans="1:54" x14ac:dyDescent="0.3">
      <c r="A217">
        <v>2351</v>
      </c>
      <c r="B217" t="s">
        <v>8785</v>
      </c>
      <c r="C217" s="1">
        <v>44304</v>
      </c>
      <c r="D217">
        <v>4</v>
      </c>
      <c r="E217" t="s">
        <v>949</v>
      </c>
      <c r="F217" t="s">
        <v>56</v>
      </c>
      <c r="H217">
        <v>2021</v>
      </c>
      <c r="J217" t="s">
        <v>999</v>
      </c>
      <c r="K217" t="s">
        <v>81</v>
      </c>
      <c r="L217">
        <v>20</v>
      </c>
      <c r="M217" t="s">
        <v>58</v>
      </c>
      <c r="N217" t="s">
        <v>9666</v>
      </c>
      <c r="V217">
        <v>20</v>
      </c>
      <c r="AI217" t="s">
        <v>31</v>
      </c>
      <c r="AL217" t="s">
        <v>75</v>
      </c>
      <c r="AO217" t="s">
        <v>59</v>
      </c>
      <c r="AT217" t="s">
        <v>75</v>
      </c>
      <c r="AU217" t="s">
        <v>8786</v>
      </c>
      <c r="AV217" t="s">
        <v>8787</v>
      </c>
      <c r="AW217" t="s">
        <v>8788</v>
      </c>
      <c r="AX217" t="s">
        <v>8789</v>
      </c>
      <c r="AY217">
        <v>12.02389</v>
      </c>
      <c r="AZ217">
        <v>13.91582966</v>
      </c>
      <c r="BA217" t="s">
        <v>1003</v>
      </c>
      <c r="BB217" t="s">
        <v>64</v>
      </c>
    </row>
    <row r="218" spans="1:54" x14ac:dyDescent="0.3">
      <c r="A218">
        <v>2354</v>
      </c>
      <c r="B218" t="s">
        <v>8798</v>
      </c>
      <c r="C218" s="1">
        <v>44312</v>
      </c>
      <c r="D218">
        <v>4</v>
      </c>
      <c r="E218" t="s">
        <v>949</v>
      </c>
      <c r="F218" t="s">
        <v>73</v>
      </c>
      <c r="H218">
        <v>2021</v>
      </c>
      <c r="J218" t="s">
        <v>1498</v>
      </c>
      <c r="K218" t="s">
        <v>81</v>
      </c>
      <c r="M218" t="s">
        <v>58</v>
      </c>
      <c r="N218" t="s">
        <v>9666</v>
      </c>
      <c r="AI218" t="s">
        <v>31</v>
      </c>
      <c r="AT218" t="s">
        <v>75</v>
      </c>
      <c r="AV218" t="s">
        <v>8799</v>
      </c>
      <c r="AW218" t="s">
        <v>8800</v>
      </c>
      <c r="AX218" t="s">
        <v>8801</v>
      </c>
      <c r="AY218">
        <v>11.08611</v>
      </c>
      <c r="AZ218">
        <v>13.69139004</v>
      </c>
      <c r="BA218" t="s">
        <v>1499</v>
      </c>
      <c r="BB218" t="s">
        <v>64</v>
      </c>
    </row>
    <row r="219" spans="1:54" x14ac:dyDescent="0.3">
      <c r="A219">
        <v>2357</v>
      </c>
      <c r="B219" t="s">
        <v>8810</v>
      </c>
      <c r="C219" s="1">
        <v>44317</v>
      </c>
      <c r="D219">
        <v>5</v>
      </c>
      <c r="E219" t="s">
        <v>55</v>
      </c>
      <c r="F219" t="s">
        <v>206</v>
      </c>
      <c r="H219">
        <v>2021</v>
      </c>
      <c r="I219" t="s">
        <v>1598</v>
      </c>
      <c r="J219" t="s">
        <v>2457</v>
      </c>
      <c r="K219" t="s">
        <v>81</v>
      </c>
      <c r="L219">
        <v>1</v>
      </c>
      <c r="M219" t="s">
        <v>58</v>
      </c>
      <c r="N219" t="s">
        <v>9666</v>
      </c>
      <c r="AE219">
        <v>1</v>
      </c>
      <c r="AI219" t="s">
        <v>31</v>
      </c>
      <c r="AT219" t="s">
        <v>75</v>
      </c>
      <c r="AV219" t="s">
        <v>8811</v>
      </c>
      <c r="AW219" t="s">
        <v>8812</v>
      </c>
      <c r="AX219" t="s">
        <v>8813</v>
      </c>
      <c r="AY219">
        <v>12.271380000000001</v>
      </c>
      <c r="AZ219">
        <v>14.46679</v>
      </c>
      <c r="BA219" t="s">
        <v>2460</v>
      </c>
      <c r="BB219" t="s">
        <v>64</v>
      </c>
    </row>
    <row r="220" spans="1:54" x14ac:dyDescent="0.3">
      <c r="A220">
        <v>2360</v>
      </c>
      <c r="B220" t="s">
        <v>8818</v>
      </c>
      <c r="C220" s="1">
        <v>44327</v>
      </c>
      <c r="D220">
        <v>5</v>
      </c>
      <c r="E220" t="s">
        <v>55</v>
      </c>
      <c r="F220" t="s">
        <v>100</v>
      </c>
      <c r="H220">
        <v>2021</v>
      </c>
      <c r="I220" t="s">
        <v>6517</v>
      </c>
      <c r="J220" t="s">
        <v>7367</v>
      </c>
      <c r="K220" t="s">
        <v>81</v>
      </c>
      <c r="L220">
        <v>9</v>
      </c>
      <c r="M220" t="s">
        <v>58</v>
      </c>
      <c r="N220" t="s">
        <v>9666</v>
      </c>
      <c r="V220">
        <v>9</v>
      </c>
      <c r="AH220" t="s">
        <v>30</v>
      </c>
      <c r="AI220" t="s">
        <v>31</v>
      </c>
      <c r="AL220" t="s">
        <v>75</v>
      </c>
      <c r="AT220" t="s">
        <v>75</v>
      </c>
      <c r="AV220" t="s">
        <v>8819</v>
      </c>
      <c r="AW220" t="s">
        <v>8820</v>
      </c>
      <c r="AX220" t="s">
        <v>8821</v>
      </c>
      <c r="AY220">
        <v>11.837854999999999</v>
      </c>
      <c r="AZ220">
        <v>13.14281368</v>
      </c>
      <c r="BA220" t="s">
        <v>7371</v>
      </c>
      <c r="BB220" t="s">
        <v>64</v>
      </c>
    </row>
    <row r="221" spans="1:54" x14ac:dyDescent="0.3">
      <c r="A221">
        <v>2369</v>
      </c>
      <c r="B221" t="s">
        <v>8853</v>
      </c>
      <c r="C221" s="1">
        <v>44367</v>
      </c>
      <c r="D221">
        <v>6</v>
      </c>
      <c r="E221" t="s">
        <v>87</v>
      </c>
      <c r="F221" t="s">
        <v>56</v>
      </c>
      <c r="H221">
        <v>2021</v>
      </c>
      <c r="I221" t="s">
        <v>1080</v>
      </c>
      <c r="J221" t="s">
        <v>879</v>
      </c>
      <c r="K221" t="s">
        <v>81</v>
      </c>
      <c r="L221">
        <v>6</v>
      </c>
      <c r="M221" t="s">
        <v>58</v>
      </c>
      <c r="N221" t="s">
        <v>9666</v>
      </c>
      <c r="V221">
        <v>6</v>
      </c>
      <c r="AI221" t="s">
        <v>31</v>
      </c>
      <c r="AT221" t="s">
        <v>75</v>
      </c>
      <c r="AV221" t="s">
        <v>8854</v>
      </c>
      <c r="AW221" t="s">
        <v>8855</v>
      </c>
      <c r="AX221" t="s">
        <v>8856</v>
      </c>
      <c r="AY221">
        <v>11.518890000000001</v>
      </c>
      <c r="AZ221">
        <v>13.68416977</v>
      </c>
      <c r="BA221" t="s">
        <v>882</v>
      </c>
      <c r="BB221" t="s">
        <v>64</v>
      </c>
    </row>
    <row r="222" spans="1:54" x14ac:dyDescent="0.3">
      <c r="A222">
        <v>2371</v>
      </c>
      <c r="B222" t="s">
        <v>8861</v>
      </c>
      <c r="C222" s="1">
        <v>44369</v>
      </c>
      <c r="D222">
        <v>6</v>
      </c>
      <c r="E222" t="s">
        <v>87</v>
      </c>
      <c r="F222" t="s">
        <v>100</v>
      </c>
      <c r="H222">
        <v>2021</v>
      </c>
      <c r="J222" t="s">
        <v>3548</v>
      </c>
      <c r="L222">
        <v>3</v>
      </c>
      <c r="M222" t="s">
        <v>58</v>
      </c>
      <c r="N222" t="s">
        <v>9666</v>
      </c>
      <c r="V222">
        <v>3</v>
      </c>
      <c r="AT222" t="s">
        <v>75</v>
      </c>
      <c r="AV222" t="s">
        <v>8859</v>
      </c>
      <c r="AW222" t="s">
        <v>8862</v>
      </c>
      <c r="AY222">
        <v>13.700559999999999</v>
      </c>
      <c r="AZ222">
        <v>13.309550290000001</v>
      </c>
      <c r="BA222" t="s">
        <v>8863</v>
      </c>
      <c r="BB222" t="s">
        <v>190</v>
      </c>
    </row>
    <row r="223" spans="1:54" x14ac:dyDescent="0.3">
      <c r="A223">
        <v>2374</v>
      </c>
      <c r="B223" t="s">
        <v>8871</v>
      </c>
      <c r="C223" s="1">
        <v>44374</v>
      </c>
      <c r="D223">
        <v>6</v>
      </c>
      <c r="E223" t="s">
        <v>87</v>
      </c>
      <c r="F223" t="s">
        <v>56</v>
      </c>
      <c r="H223">
        <v>2021</v>
      </c>
      <c r="I223" t="s">
        <v>8872</v>
      </c>
      <c r="J223" t="s">
        <v>2007</v>
      </c>
      <c r="K223" t="s">
        <v>81</v>
      </c>
      <c r="L223">
        <v>39</v>
      </c>
      <c r="M223" t="s">
        <v>58</v>
      </c>
      <c r="N223" t="s">
        <v>9666</v>
      </c>
      <c r="V223">
        <v>37</v>
      </c>
      <c r="W223">
        <v>2</v>
      </c>
      <c r="AI223" t="s">
        <v>31</v>
      </c>
      <c r="AT223" t="s">
        <v>75</v>
      </c>
      <c r="AV223" t="s">
        <v>8873</v>
      </c>
      <c r="AW223" t="s">
        <v>8874</v>
      </c>
      <c r="AX223" t="s">
        <v>8875</v>
      </c>
      <c r="AY223">
        <v>13.610953</v>
      </c>
      <c r="AZ223">
        <v>13.27766418</v>
      </c>
      <c r="BA223" t="s">
        <v>2008</v>
      </c>
      <c r="BB223" t="s">
        <v>64</v>
      </c>
    </row>
    <row r="224" spans="1:54" x14ac:dyDescent="0.3">
      <c r="A224">
        <v>2375</v>
      </c>
      <c r="B224" t="s">
        <v>8876</v>
      </c>
      <c r="C224" s="1">
        <v>44379</v>
      </c>
      <c r="D224">
        <v>7</v>
      </c>
      <c r="E224" t="s">
        <v>154</v>
      </c>
      <c r="F224" t="s">
        <v>203</v>
      </c>
      <c r="H224">
        <v>2021</v>
      </c>
      <c r="J224" t="s">
        <v>348</v>
      </c>
      <c r="K224" t="s">
        <v>81</v>
      </c>
      <c r="L224">
        <v>31</v>
      </c>
      <c r="M224" t="s">
        <v>58</v>
      </c>
      <c r="N224" t="s">
        <v>9666</v>
      </c>
      <c r="V224">
        <v>28</v>
      </c>
      <c r="W224">
        <v>3</v>
      </c>
      <c r="AI224" t="s">
        <v>31</v>
      </c>
      <c r="AT224" t="s">
        <v>75</v>
      </c>
      <c r="AV224" t="s">
        <v>8877</v>
      </c>
      <c r="AY224">
        <v>11.908659999999999</v>
      </c>
      <c r="AZ224">
        <v>13.160327909999999</v>
      </c>
      <c r="BA224" t="s">
        <v>351</v>
      </c>
      <c r="BB224" t="s">
        <v>64</v>
      </c>
    </row>
    <row r="225" spans="1:54" x14ac:dyDescent="0.3">
      <c r="A225">
        <v>2382</v>
      </c>
      <c r="B225" t="s">
        <v>8905</v>
      </c>
      <c r="C225" s="1">
        <v>44416</v>
      </c>
      <c r="D225">
        <v>8</v>
      </c>
      <c r="E225" t="s">
        <v>212</v>
      </c>
      <c r="F225" t="s">
        <v>56</v>
      </c>
      <c r="H225">
        <v>2021</v>
      </c>
      <c r="J225" t="s">
        <v>117</v>
      </c>
      <c r="K225" t="s">
        <v>81</v>
      </c>
      <c r="L225">
        <v>0</v>
      </c>
      <c r="M225" t="s">
        <v>58</v>
      </c>
      <c r="N225" t="s">
        <v>9666</v>
      </c>
      <c r="V225">
        <v>0</v>
      </c>
      <c r="AI225" t="s">
        <v>31</v>
      </c>
      <c r="AL225" t="s">
        <v>75</v>
      </c>
      <c r="AT225" t="s">
        <v>75</v>
      </c>
      <c r="AV225" t="s">
        <v>8906</v>
      </c>
      <c r="AW225" t="s">
        <v>8907</v>
      </c>
      <c r="AX225" t="s">
        <v>8908</v>
      </c>
      <c r="AY225">
        <v>11.15</v>
      </c>
      <c r="AZ225">
        <v>12.75</v>
      </c>
      <c r="BA225" t="s">
        <v>120</v>
      </c>
      <c r="BB225" t="s">
        <v>64</v>
      </c>
    </row>
    <row r="226" spans="1:54" x14ac:dyDescent="0.3">
      <c r="A226">
        <v>2384</v>
      </c>
      <c r="B226" t="s">
        <v>8912</v>
      </c>
      <c r="C226" s="1">
        <v>44430</v>
      </c>
      <c r="D226">
        <v>8</v>
      </c>
      <c r="E226" t="s">
        <v>212</v>
      </c>
      <c r="F226" t="s">
        <v>56</v>
      </c>
      <c r="H226">
        <v>2021</v>
      </c>
      <c r="J226" t="s">
        <v>1819</v>
      </c>
      <c r="K226" t="s">
        <v>81</v>
      </c>
      <c r="L226">
        <v>4</v>
      </c>
      <c r="M226" t="s">
        <v>58</v>
      </c>
      <c r="N226" t="s">
        <v>9666</v>
      </c>
      <c r="V226">
        <v>4</v>
      </c>
      <c r="AI226" t="s">
        <v>31</v>
      </c>
      <c r="AT226" t="s">
        <v>75</v>
      </c>
      <c r="AV226" t="s">
        <v>8913</v>
      </c>
      <c r="AW226" t="s">
        <v>8914</v>
      </c>
      <c r="AY226">
        <v>12.68333</v>
      </c>
      <c r="AZ226">
        <v>13.600000380000001</v>
      </c>
      <c r="BA226" t="s">
        <v>1822</v>
      </c>
      <c r="BB226" t="s">
        <v>64</v>
      </c>
    </row>
    <row r="227" spans="1:54" x14ac:dyDescent="0.3">
      <c r="A227">
        <v>2385</v>
      </c>
      <c r="B227" t="s">
        <v>8915</v>
      </c>
      <c r="C227" s="1">
        <v>44433</v>
      </c>
      <c r="D227">
        <v>8</v>
      </c>
      <c r="E227" t="s">
        <v>212</v>
      </c>
      <c r="F227" t="s">
        <v>169</v>
      </c>
      <c r="H227">
        <v>2021</v>
      </c>
      <c r="J227" t="s">
        <v>3549</v>
      </c>
      <c r="K227" t="s">
        <v>3549</v>
      </c>
      <c r="L227">
        <v>66</v>
      </c>
      <c r="M227" t="s">
        <v>58</v>
      </c>
      <c r="N227" t="s">
        <v>9666</v>
      </c>
      <c r="V227">
        <v>50</v>
      </c>
      <c r="W227">
        <v>16</v>
      </c>
      <c r="AI227" t="s">
        <v>31</v>
      </c>
      <c r="AT227" t="s">
        <v>75</v>
      </c>
      <c r="AV227" t="s">
        <v>8916</v>
      </c>
      <c r="AW227" t="s">
        <v>8917</v>
      </c>
      <c r="AX227" t="s">
        <v>8918</v>
      </c>
      <c r="AY227">
        <v>13.314107</v>
      </c>
      <c r="AZ227">
        <v>12.60933781</v>
      </c>
      <c r="BA227" t="s">
        <v>8919</v>
      </c>
      <c r="BB227" t="s">
        <v>190</v>
      </c>
    </row>
    <row r="228" spans="1:54" x14ac:dyDescent="0.3">
      <c r="A228">
        <v>2386</v>
      </c>
      <c r="B228" t="s">
        <v>8920</v>
      </c>
      <c r="C228" s="1">
        <v>44433</v>
      </c>
      <c r="D228">
        <v>8</v>
      </c>
      <c r="E228" t="s">
        <v>212</v>
      </c>
      <c r="F228" t="s">
        <v>169</v>
      </c>
      <c r="H228">
        <v>2021</v>
      </c>
      <c r="I228" t="s">
        <v>1859</v>
      </c>
      <c r="J228" t="s">
        <v>3419</v>
      </c>
      <c r="K228" t="s">
        <v>336</v>
      </c>
      <c r="L228">
        <v>0</v>
      </c>
      <c r="M228" t="s">
        <v>58</v>
      </c>
      <c r="N228" t="s">
        <v>9666</v>
      </c>
      <c r="V228">
        <v>0</v>
      </c>
      <c r="AI228" t="s">
        <v>31</v>
      </c>
      <c r="AT228" t="s">
        <v>75</v>
      </c>
      <c r="AV228" t="s">
        <v>8921</v>
      </c>
      <c r="AW228" t="s">
        <v>8922</v>
      </c>
      <c r="AX228" t="s">
        <v>8923</v>
      </c>
      <c r="AY228">
        <v>12.2</v>
      </c>
      <c r="AZ228">
        <v>11.78299999</v>
      </c>
      <c r="BA228" t="s">
        <v>3423</v>
      </c>
      <c r="BB228" t="s">
        <v>64</v>
      </c>
    </row>
    <row r="229" spans="1:54" x14ac:dyDescent="0.3">
      <c r="A229">
        <v>2395</v>
      </c>
      <c r="B229" t="s">
        <v>8955</v>
      </c>
      <c r="C229" s="1">
        <v>44479</v>
      </c>
      <c r="D229">
        <v>10</v>
      </c>
      <c r="E229" t="s">
        <v>290</v>
      </c>
      <c r="F229" t="s">
        <v>56</v>
      </c>
      <c r="H229">
        <v>2021</v>
      </c>
      <c r="I229" t="s">
        <v>8956</v>
      </c>
      <c r="J229" t="s">
        <v>736</v>
      </c>
      <c r="K229" t="s">
        <v>81</v>
      </c>
      <c r="L229">
        <v>10</v>
      </c>
      <c r="M229" t="s">
        <v>58</v>
      </c>
      <c r="N229" t="s">
        <v>9666</v>
      </c>
      <c r="V229">
        <v>10</v>
      </c>
      <c r="AH229" t="s">
        <v>30</v>
      </c>
      <c r="AI229" t="s">
        <v>31</v>
      </c>
      <c r="AT229" t="s">
        <v>75</v>
      </c>
      <c r="AU229" t="s">
        <v>8957</v>
      </c>
      <c r="AV229" t="s">
        <v>8958</v>
      </c>
      <c r="AW229" t="s">
        <v>8959</v>
      </c>
      <c r="AX229" t="s">
        <v>8960</v>
      </c>
      <c r="AY229">
        <v>11.651669999999999</v>
      </c>
      <c r="AZ229">
        <v>13.419440270000001</v>
      </c>
      <c r="BA229" t="s">
        <v>739</v>
      </c>
      <c r="BB229" t="s">
        <v>64</v>
      </c>
    </row>
    <row r="230" spans="1:54" x14ac:dyDescent="0.3">
      <c r="A230">
        <v>2398</v>
      </c>
      <c r="B230" t="s">
        <v>8967</v>
      </c>
      <c r="C230" s="1">
        <v>44492</v>
      </c>
      <c r="D230">
        <v>10</v>
      </c>
      <c r="E230" t="s">
        <v>290</v>
      </c>
      <c r="F230" t="s">
        <v>206</v>
      </c>
      <c r="H230">
        <v>2021</v>
      </c>
      <c r="I230" t="s">
        <v>2870</v>
      </c>
      <c r="J230" t="s">
        <v>1376</v>
      </c>
      <c r="K230" t="s">
        <v>336</v>
      </c>
      <c r="L230">
        <v>43</v>
      </c>
      <c r="M230" t="s">
        <v>58</v>
      </c>
      <c r="N230" t="s">
        <v>9666</v>
      </c>
      <c r="V230">
        <v>40</v>
      </c>
      <c r="W230">
        <v>3</v>
      </c>
      <c r="AE230">
        <v>0</v>
      </c>
      <c r="AI230" t="s">
        <v>31</v>
      </c>
      <c r="AT230" t="s">
        <v>75</v>
      </c>
      <c r="AV230" t="s">
        <v>8968</v>
      </c>
      <c r="AW230" t="s">
        <v>8969</v>
      </c>
      <c r="AX230" t="s">
        <v>8970</v>
      </c>
      <c r="AY230">
        <v>11.497780000000001</v>
      </c>
      <c r="AZ230">
        <v>11.93083</v>
      </c>
      <c r="BA230" t="s">
        <v>1378</v>
      </c>
      <c r="BB230" t="s">
        <v>64</v>
      </c>
    </row>
    <row r="231" spans="1:54" x14ac:dyDescent="0.3">
      <c r="A231">
        <v>2406</v>
      </c>
      <c r="B231" t="s">
        <v>8999</v>
      </c>
      <c r="C231" s="1">
        <v>44513</v>
      </c>
      <c r="D231">
        <v>11</v>
      </c>
      <c r="E231" t="s">
        <v>327</v>
      </c>
      <c r="F231" t="s">
        <v>206</v>
      </c>
      <c r="H231">
        <v>2021</v>
      </c>
      <c r="J231" t="s">
        <v>7236</v>
      </c>
      <c r="K231" t="s">
        <v>81</v>
      </c>
      <c r="L231">
        <v>62</v>
      </c>
      <c r="M231" t="s">
        <v>58</v>
      </c>
      <c r="N231" t="s">
        <v>9666</v>
      </c>
      <c r="V231">
        <v>50</v>
      </c>
      <c r="W231">
        <v>12</v>
      </c>
      <c r="AI231" t="s">
        <v>31</v>
      </c>
      <c r="AT231" t="s">
        <v>75</v>
      </c>
      <c r="AV231" t="s">
        <v>9000</v>
      </c>
      <c r="AW231" t="s">
        <v>9001</v>
      </c>
      <c r="AX231" t="s">
        <v>9002</v>
      </c>
      <c r="AY231">
        <v>10.649940000000001</v>
      </c>
      <c r="AZ231">
        <v>12.90667</v>
      </c>
      <c r="BA231" t="s">
        <v>7240</v>
      </c>
      <c r="BB231" t="s">
        <v>64</v>
      </c>
    </row>
    <row r="232" spans="1:54" x14ac:dyDescent="0.3">
      <c r="A232">
        <v>2422</v>
      </c>
      <c r="B232" t="s">
        <v>9066</v>
      </c>
      <c r="C232" s="1">
        <v>44559</v>
      </c>
      <c r="D232">
        <v>12</v>
      </c>
      <c r="E232" t="s">
        <v>390</v>
      </c>
      <c r="F232" t="s">
        <v>169</v>
      </c>
      <c r="H232">
        <v>2021</v>
      </c>
      <c r="I232" t="s">
        <v>2006</v>
      </c>
      <c r="J232" t="s">
        <v>2007</v>
      </c>
      <c r="K232" t="s">
        <v>81</v>
      </c>
      <c r="L232">
        <v>28</v>
      </c>
      <c r="M232" t="s">
        <v>58</v>
      </c>
      <c r="N232" t="s">
        <v>9666</v>
      </c>
      <c r="V232">
        <v>22</v>
      </c>
      <c r="W232">
        <v>6</v>
      </c>
      <c r="AI232" t="s">
        <v>31</v>
      </c>
      <c r="AT232" t="s">
        <v>75</v>
      </c>
      <c r="AV232" t="s">
        <v>9067</v>
      </c>
      <c r="AW232" t="s">
        <v>9068</v>
      </c>
      <c r="AY232">
        <v>13.610953</v>
      </c>
      <c r="AZ232">
        <v>13.27766418</v>
      </c>
      <c r="BA232" t="s">
        <v>2008</v>
      </c>
      <c r="BB232" t="s">
        <v>64</v>
      </c>
    </row>
    <row r="233" spans="1:54" x14ac:dyDescent="0.3">
      <c r="A233">
        <v>2425</v>
      </c>
      <c r="B233" t="s">
        <v>9074</v>
      </c>
      <c r="C233" s="1">
        <v>44568</v>
      </c>
      <c r="D233">
        <v>1</v>
      </c>
      <c r="E233" t="s">
        <v>500</v>
      </c>
      <c r="F233" t="s">
        <v>203</v>
      </c>
      <c r="H233">
        <v>2022</v>
      </c>
      <c r="I233" t="s">
        <v>9075</v>
      </c>
      <c r="J233" t="s">
        <v>1609</v>
      </c>
      <c r="K233" t="s">
        <v>81</v>
      </c>
      <c r="L233">
        <v>3</v>
      </c>
      <c r="M233" t="s">
        <v>58</v>
      </c>
      <c r="N233" t="s">
        <v>9666</v>
      </c>
      <c r="V233">
        <v>3</v>
      </c>
      <c r="AI233" t="s">
        <v>31</v>
      </c>
      <c r="AT233" t="s">
        <v>75</v>
      </c>
      <c r="AV233" t="s">
        <v>9076</v>
      </c>
      <c r="AW233" t="s">
        <v>9077</v>
      </c>
      <c r="AX233" t="s">
        <v>9078</v>
      </c>
      <c r="AY233">
        <v>11.908659999999999</v>
      </c>
      <c r="AZ233">
        <v>13.16033</v>
      </c>
      <c r="BA233" t="s">
        <v>1612</v>
      </c>
      <c r="BB233" t="s">
        <v>64</v>
      </c>
    </row>
    <row r="234" spans="1:54" x14ac:dyDescent="0.3">
      <c r="A234">
        <v>2461</v>
      </c>
      <c r="B234" t="s">
        <v>9208</v>
      </c>
      <c r="C234" s="1">
        <v>44678</v>
      </c>
      <c r="D234">
        <v>4</v>
      </c>
      <c r="E234" t="s">
        <v>949</v>
      </c>
      <c r="F234" t="s">
        <v>169</v>
      </c>
      <c r="H234">
        <v>2022</v>
      </c>
      <c r="J234" t="s">
        <v>7367</v>
      </c>
      <c r="K234" t="s">
        <v>81</v>
      </c>
      <c r="L234">
        <v>0</v>
      </c>
      <c r="M234" t="s">
        <v>58</v>
      </c>
      <c r="N234" t="s">
        <v>9666</v>
      </c>
      <c r="W234">
        <v>0</v>
      </c>
      <c r="AI234" t="s">
        <v>31</v>
      </c>
      <c r="AT234" t="s">
        <v>75</v>
      </c>
      <c r="AV234" t="s">
        <v>9209</v>
      </c>
      <c r="AY234">
        <v>11.837854999999999</v>
      </c>
      <c r="AZ234">
        <v>13.14281368</v>
      </c>
      <c r="BA234" t="s">
        <v>7371</v>
      </c>
      <c r="BB234" t="s">
        <v>64</v>
      </c>
    </row>
    <row r="235" spans="1:54" x14ac:dyDescent="0.3">
      <c r="A235">
        <v>40</v>
      </c>
      <c r="B235" t="s">
        <v>225</v>
      </c>
      <c r="C235" s="1">
        <v>40764</v>
      </c>
      <c r="D235">
        <v>8</v>
      </c>
      <c r="E235" t="s">
        <v>212</v>
      </c>
      <c r="F235" t="s">
        <v>100</v>
      </c>
      <c r="G235">
        <v>0</v>
      </c>
      <c r="H235">
        <v>2011</v>
      </c>
      <c r="J235" t="s">
        <v>94</v>
      </c>
      <c r="K235" t="s">
        <v>81</v>
      </c>
      <c r="L235">
        <v>1</v>
      </c>
      <c r="M235" t="s">
        <v>58</v>
      </c>
      <c r="N235" t="s">
        <v>9666</v>
      </c>
      <c r="V235">
        <v>1</v>
      </c>
      <c r="AI235" t="s">
        <v>31</v>
      </c>
      <c r="AT235" t="s">
        <v>75</v>
      </c>
      <c r="AV235" t="s">
        <v>226</v>
      </c>
      <c r="AW235" t="s">
        <v>227</v>
      </c>
      <c r="BA235" t="s">
        <v>98</v>
      </c>
      <c r="BB235" t="s">
        <v>64</v>
      </c>
    </row>
    <row r="236" spans="1:54" x14ac:dyDescent="0.3">
      <c r="A236">
        <v>100</v>
      </c>
      <c r="B236" t="s">
        <v>442</v>
      </c>
      <c r="C236" s="1">
        <v>40895</v>
      </c>
      <c r="D236">
        <v>12</v>
      </c>
      <c r="E236" t="s">
        <v>390</v>
      </c>
      <c r="F236" t="s">
        <v>56</v>
      </c>
      <c r="G236">
        <v>1</v>
      </c>
      <c r="H236">
        <v>2011</v>
      </c>
      <c r="I236" t="s">
        <v>430</v>
      </c>
      <c r="J236" t="s">
        <v>443</v>
      </c>
      <c r="K236" t="s">
        <v>430</v>
      </c>
      <c r="L236">
        <v>8</v>
      </c>
      <c r="M236" t="s">
        <v>58</v>
      </c>
      <c r="N236" t="s">
        <v>9666</v>
      </c>
      <c r="V236">
        <v>4</v>
      </c>
      <c r="W236">
        <v>4</v>
      </c>
      <c r="AI236" t="s">
        <v>31</v>
      </c>
      <c r="AT236" t="s">
        <v>75</v>
      </c>
      <c r="AU236" t="s">
        <v>444</v>
      </c>
      <c r="AV236" t="s">
        <v>445</v>
      </c>
      <c r="AW236" t="s">
        <v>446</v>
      </c>
      <c r="AX236" t="s">
        <v>447</v>
      </c>
      <c r="BA236" t="s">
        <v>448</v>
      </c>
      <c r="BB236" t="s">
        <v>64</v>
      </c>
    </row>
    <row r="237" spans="1:54" x14ac:dyDescent="0.3">
      <c r="A237">
        <v>106</v>
      </c>
      <c r="B237" t="s">
        <v>471</v>
      </c>
      <c r="C237" s="1">
        <v>40900</v>
      </c>
      <c r="D237">
        <v>12</v>
      </c>
      <c r="E237" t="s">
        <v>390</v>
      </c>
      <c r="F237" t="s">
        <v>203</v>
      </c>
      <c r="G237">
        <v>1</v>
      </c>
      <c r="H237">
        <v>2011</v>
      </c>
      <c r="I237" t="s">
        <v>335</v>
      </c>
      <c r="J237" t="s">
        <v>335</v>
      </c>
      <c r="K237" t="s">
        <v>336</v>
      </c>
      <c r="L237">
        <v>81</v>
      </c>
      <c r="M237" t="s">
        <v>58</v>
      </c>
      <c r="N237" t="s">
        <v>9666</v>
      </c>
      <c r="V237">
        <v>59</v>
      </c>
      <c r="W237">
        <v>22</v>
      </c>
      <c r="AI237" t="s">
        <v>31</v>
      </c>
      <c r="AT237" t="s">
        <v>75</v>
      </c>
      <c r="AU237" t="s">
        <v>472</v>
      </c>
      <c r="AV237" t="s">
        <v>473</v>
      </c>
      <c r="AW237" t="s">
        <v>474</v>
      </c>
      <c r="AX237" t="s">
        <v>475</v>
      </c>
      <c r="BA237" t="s">
        <v>340</v>
      </c>
      <c r="BB237" t="s">
        <v>64</v>
      </c>
    </row>
    <row r="238" spans="1:54" x14ac:dyDescent="0.3">
      <c r="A238">
        <v>117</v>
      </c>
      <c r="B238" t="s">
        <v>518</v>
      </c>
      <c r="C238" s="1">
        <v>40912</v>
      </c>
      <c r="D238">
        <v>1</v>
      </c>
      <c r="E238" t="s">
        <v>500</v>
      </c>
      <c r="F238" t="s">
        <v>169</v>
      </c>
      <c r="G238">
        <v>0</v>
      </c>
      <c r="H238">
        <v>2012</v>
      </c>
      <c r="I238" t="s">
        <v>519</v>
      </c>
      <c r="J238" t="s">
        <v>80</v>
      </c>
      <c r="K238" t="s">
        <v>81</v>
      </c>
      <c r="L238">
        <v>2</v>
      </c>
      <c r="M238" t="s">
        <v>58</v>
      </c>
      <c r="N238" t="s">
        <v>9666</v>
      </c>
      <c r="AE238">
        <v>2</v>
      </c>
      <c r="AI238" t="s">
        <v>31</v>
      </c>
      <c r="AT238" t="s">
        <v>75</v>
      </c>
      <c r="AV238" t="s">
        <v>520</v>
      </c>
      <c r="AW238" t="s">
        <v>515</v>
      </c>
      <c r="AX238" t="s">
        <v>521</v>
      </c>
      <c r="BA238" t="s">
        <v>85</v>
      </c>
      <c r="BB238" t="s">
        <v>64</v>
      </c>
    </row>
    <row r="239" spans="1:54" x14ac:dyDescent="0.3">
      <c r="A239">
        <v>143</v>
      </c>
      <c r="B239" t="s">
        <v>628</v>
      </c>
      <c r="C239" s="1">
        <v>40937</v>
      </c>
      <c r="D239">
        <v>1</v>
      </c>
      <c r="E239" t="s">
        <v>500</v>
      </c>
      <c r="F239" t="s">
        <v>56</v>
      </c>
      <c r="G239">
        <v>1</v>
      </c>
      <c r="H239">
        <v>2012</v>
      </c>
      <c r="I239" t="s">
        <v>629</v>
      </c>
      <c r="J239" t="s">
        <v>443</v>
      </c>
      <c r="K239" t="s">
        <v>430</v>
      </c>
      <c r="L239">
        <v>0</v>
      </c>
      <c r="M239" t="s">
        <v>58</v>
      </c>
      <c r="N239" t="s">
        <v>9666</v>
      </c>
      <c r="V239">
        <v>0</v>
      </c>
      <c r="W239">
        <v>0</v>
      </c>
      <c r="AH239" t="s">
        <v>30</v>
      </c>
      <c r="AI239" t="s">
        <v>31</v>
      </c>
      <c r="AO239" t="s">
        <v>59</v>
      </c>
      <c r="AU239" t="s">
        <v>630</v>
      </c>
      <c r="AV239" t="s">
        <v>631</v>
      </c>
      <c r="AW239" t="s">
        <v>632</v>
      </c>
      <c r="BA239" t="s">
        <v>448</v>
      </c>
      <c r="BB239" t="s">
        <v>64</v>
      </c>
    </row>
    <row r="240" spans="1:54" x14ac:dyDescent="0.3">
      <c r="A240">
        <v>161</v>
      </c>
      <c r="B240" t="s">
        <v>714</v>
      </c>
      <c r="C240" s="1">
        <v>40954</v>
      </c>
      <c r="D240">
        <v>2</v>
      </c>
      <c r="E240" t="s">
        <v>650</v>
      </c>
      <c r="F240" t="s">
        <v>169</v>
      </c>
      <c r="G240">
        <v>1</v>
      </c>
      <c r="H240">
        <v>2012</v>
      </c>
      <c r="I240" t="s">
        <v>715</v>
      </c>
      <c r="J240" t="s">
        <v>80</v>
      </c>
      <c r="K240" t="s">
        <v>81</v>
      </c>
      <c r="L240">
        <v>1</v>
      </c>
      <c r="M240" t="s">
        <v>58</v>
      </c>
      <c r="N240" t="s">
        <v>9666</v>
      </c>
      <c r="W240">
        <v>1</v>
      </c>
      <c r="AI240" t="s">
        <v>31</v>
      </c>
      <c r="AT240" t="s">
        <v>75</v>
      </c>
      <c r="AU240" t="s">
        <v>716</v>
      </c>
      <c r="AV240" t="s">
        <v>717</v>
      </c>
      <c r="BA240" t="s">
        <v>85</v>
      </c>
      <c r="BB240" t="s">
        <v>64</v>
      </c>
    </row>
    <row r="241" spans="1:54" x14ac:dyDescent="0.3">
      <c r="A241">
        <v>171</v>
      </c>
      <c r="B241" t="s">
        <v>754</v>
      </c>
      <c r="C241" s="1">
        <v>40961</v>
      </c>
      <c r="D241">
        <v>2</v>
      </c>
      <c r="E241" t="s">
        <v>650</v>
      </c>
      <c r="F241" t="s">
        <v>169</v>
      </c>
      <c r="G241">
        <v>0</v>
      </c>
      <c r="H241">
        <v>2012</v>
      </c>
      <c r="I241" t="s">
        <v>755</v>
      </c>
      <c r="J241" t="s">
        <v>443</v>
      </c>
      <c r="K241" t="s">
        <v>430</v>
      </c>
      <c r="L241">
        <v>0</v>
      </c>
      <c r="M241" t="s">
        <v>58</v>
      </c>
      <c r="N241" t="s">
        <v>9666</v>
      </c>
      <c r="V241">
        <v>0</v>
      </c>
      <c r="W241">
        <v>0</v>
      </c>
      <c r="AH241" t="s">
        <v>30</v>
      </c>
      <c r="AI241" t="s">
        <v>31</v>
      </c>
      <c r="AT241" t="s">
        <v>75</v>
      </c>
      <c r="AU241" t="s">
        <v>756</v>
      </c>
      <c r="AV241" t="s">
        <v>757</v>
      </c>
      <c r="AW241" t="s">
        <v>758</v>
      </c>
      <c r="AX241" t="s">
        <v>759</v>
      </c>
      <c r="BA241" t="s">
        <v>448</v>
      </c>
      <c r="BB241" t="s">
        <v>64</v>
      </c>
    </row>
    <row r="242" spans="1:54" x14ac:dyDescent="0.3">
      <c r="A242">
        <v>216</v>
      </c>
      <c r="B242" t="s">
        <v>942</v>
      </c>
      <c r="C242" s="1">
        <v>40999</v>
      </c>
      <c r="D242">
        <v>3</v>
      </c>
      <c r="E242" t="s">
        <v>828</v>
      </c>
      <c r="F242" t="s">
        <v>206</v>
      </c>
      <c r="G242">
        <v>0</v>
      </c>
      <c r="H242">
        <v>2012</v>
      </c>
      <c r="I242" t="s">
        <v>943</v>
      </c>
      <c r="J242" t="s">
        <v>944</v>
      </c>
      <c r="K242" t="s">
        <v>643</v>
      </c>
      <c r="L242">
        <v>11</v>
      </c>
      <c r="M242" t="s">
        <v>58</v>
      </c>
      <c r="N242" t="s">
        <v>9666</v>
      </c>
      <c r="V242">
        <v>9</v>
      </c>
      <c r="W242">
        <v>2</v>
      </c>
      <c r="AI242" t="s">
        <v>31</v>
      </c>
      <c r="AS242" t="s">
        <v>41</v>
      </c>
      <c r="AV242" t="s">
        <v>945</v>
      </c>
      <c r="AW242" t="s">
        <v>946</v>
      </c>
      <c r="BA242" t="s">
        <v>947</v>
      </c>
      <c r="BB242" t="s">
        <v>64</v>
      </c>
    </row>
    <row r="243" spans="1:54" x14ac:dyDescent="0.3">
      <c r="A243">
        <v>257</v>
      </c>
      <c r="B243" t="s">
        <v>1109</v>
      </c>
      <c r="C243" s="1">
        <v>41041</v>
      </c>
      <c r="D243">
        <v>5</v>
      </c>
      <c r="E243" t="s">
        <v>55</v>
      </c>
      <c r="F243" t="s">
        <v>206</v>
      </c>
      <c r="G243">
        <v>0</v>
      </c>
      <c r="H243">
        <v>2012</v>
      </c>
      <c r="I243" t="s">
        <v>1110</v>
      </c>
      <c r="J243" t="s">
        <v>185</v>
      </c>
      <c r="K243" t="s">
        <v>65</v>
      </c>
      <c r="L243">
        <v>1</v>
      </c>
      <c r="M243" t="s">
        <v>58</v>
      </c>
      <c r="N243" t="s">
        <v>9666</v>
      </c>
      <c r="W243">
        <v>1</v>
      </c>
      <c r="AI243" t="s">
        <v>31</v>
      </c>
      <c r="AT243" t="s">
        <v>75</v>
      </c>
      <c r="AV243" t="s">
        <v>1111</v>
      </c>
      <c r="AW243" t="s">
        <v>1112</v>
      </c>
      <c r="AX243" t="s">
        <v>1113</v>
      </c>
      <c r="BA243" t="s">
        <v>187</v>
      </c>
      <c r="BB243" t="s">
        <v>64</v>
      </c>
    </row>
    <row r="244" spans="1:54" x14ac:dyDescent="0.3">
      <c r="A244">
        <v>283</v>
      </c>
      <c r="B244" t="s">
        <v>1205</v>
      </c>
      <c r="C244" s="1">
        <v>41078</v>
      </c>
      <c r="D244">
        <v>6</v>
      </c>
      <c r="E244" t="s">
        <v>87</v>
      </c>
      <c r="F244" t="s">
        <v>73</v>
      </c>
      <c r="G244">
        <v>0</v>
      </c>
      <c r="H244">
        <v>2012</v>
      </c>
      <c r="J244" t="s">
        <v>335</v>
      </c>
      <c r="K244" t="s">
        <v>336</v>
      </c>
      <c r="L244">
        <v>90</v>
      </c>
      <c r="M244" t="s">
        <v>58</v>
      </c>
      <c r="N244" t="s">
        <v>9666</v>
      </c>
      <c r="V244">
        <v>34</v>
      </c>
      <c r="W244">
        <v>6</v>
      </c>
      <c r="AE244">
        <v>50</v>
      </c>
      <c r="AI244" t="s">
        <v>31</v>
      </c>
      <c r="AJ244" t="s">
        <v>32</v>
      </c>
      <c r="AP244" t="s">
        <v>38</v>
      </c>
      <c r="AS244" t="s">
        <v>41</v>
      </c>
      <c r="AU244" t="s">
        <v>1206</v>
      </c>
      <c r="AV244" t="s">
        <v>1207</v>
      </c>
      <c r="AW244" t="s">
        <v>1208</v>
      </c>
      <c r="BA244" t="s">
        <v>340</v>
      </c>
      <c r="BB244" t="s">
        <v>64</v>
      </c>
    </row>
    <row r="245" spans="1:54" x14ac:dyDescent="0.3">
      <c r="A245">
        <v>286</v>
      </c>
      <c r="B245" t="s">
        <v>1219</v>
      </c>
      <c r="C245" s="1">
        <v>41087</v>
      </c>
      <c r="D245">
        <v>6</v>
      </c>
      <c r="E245" t="s">
        <v>87</v>
      </c>
      <c r="F245" t="s">
        <v>169</v>
      </c>
      <c r="G245">
        <v>1</v>
      </c>
      <c r="H245">
        <v>2012</v>
      </c>
      <c r="I245" t="s">
        <v>1220</v>
      </c>
      <c r="J245" t="s">
        <v>335</v>
      </c>
      <c r="K245" t="s">
        <v>336</v>
      </c>
      <c r="L245">
        <v>4</v>
      </c>
      <c r="M245" t="s">
        <v>58</v>
      </c>
      <c r="N245" t="s">
        <v>9666</v>
      </c>
      <c r="V245">
        <v>2</v>
      </c>
      <c r="AE245">
        <v>2</v>
      </c>
      <c r="AI245" t="s">
        <v>31</v>
      </c>
      <c r="AT245" t="s">
        <v>75</v>
      </c>
      <c r="AV245" t="s">
        <v>1221</v>
      </c>
      <c r="AW245" t="s">
        <v>1222</v>
      </c>
      <c r="BA245" t="s">
        <v>340</v>
      </c>
      <c r="BB245" t="s">
        <v>64</v>
      </c>
    </row>
    <row r="246" spans="1:54" x14ac:dyDescent="0.3">
      <c r="A246">
        <v>317</v>
      </c>
      <c r="B246" t="s">
        <v>1344</v>
      </c>
      <c r="C246" s="1">
        <v>41133</v>
      </c>
      <c r="D246">
        <v>8</v>
      </c>
      <c r="E246" t="s">
        <v>212</v>
      </c>
      <c r="F246" t="s">
        <v>56</v>
      </c>
      <c r="G246">
        <v>0</v>
      </c>
      <c r="H246">
        <v>2012</v>
      </c>
      <c r="I246" t="s">
        <v>1345</v>
      </c>
      <c r="J246" t="s">
        <v>335</v>
      </c>
      <c r="K246" t="s">
        <v>336</v>
      </c>
      <c r="L246">
        <v>10</v>
      </c>
      <c r="M246" t="s">
        <v>58</v>
      </c>
      <c r="N246" t="s">
        <v>9666</v>
      </c>
      <c r="W246">
        <v>2</v>
      </c>
      <c r="AE246">
        <v>8</v>
      </c>
      <c r="AI246" t="s">
        <v>31</v>
      </c>
      <c r="AT246" t="s">
        <v>75</v>
      </c>
      <c r="AU246" t="s">
        <v>1346</v>
      </c>
      <c r="AV246" t="s">
        <v>1347</v>
      </c>
      <c r="AW246" t="s">
        <v>1348</v>
      </c>
      <c r="AX246" t="s">
        <v>1349</v>
      </c>
      <c r="BA246" t="s">
        <v>340</v>
      </c>
      <c r="BB246" t="s">
        <v>64</v>
      </c>
    </row>
    <row r="247" spans="1:54" x14ac:dyDescent="0.3">
      <c r="A247">
        <v>318</v>
      </c>
      <c r="B247" t="s">
        <v>1350</v>
      </c>
      <c r="C247" s="1">
        <v>41133</v>
      </c>
      <c r="D247">
        <v>8</v>
      </c>
      <c r="E247" t="s">
        <v>212</v>
      </c>
      <c r="F247" t="s">
        <v>56</v>
      </c>
      <c r="G247">
        <v>0</v>
      </c>
      <c r="H247">
        <v>2012</v>
      </c>
      <c r="I247" t="s">
        <v>80</v>
      </c>
      <c r="J247" t="s">
        <v>80</v>
      </c>
      <c r="K247" t="s">
        <v>81</v>
      </c>
      <c r="L247">
        <v>21</v>
      </c>
      <c r="M247" t="s">
        <v>58</v>
      </c>
      <c r="N247" t="s">
        <v>9666</v>
      </c>
      <c r="V247">
        <v>20</v>
      </c>
      <c r="W247">
        <v>1</v>
      </c>
      <c r="AI247" t="s">
        <v>31</v>
      </c>
      <c r="AT247" t="s">
        <v>75</v>
      </c>
      <c r="AV247" t="s">
        <v>1351</v>
      </c>
      <c r="AW247" t="s">
        <v>1352</v>
      </c>
      <c r="BA247" t="s">
        <v>85</v>
      </c>
      <c r="BB247" t="s">
        <v>64</v>
      </c>
    </row>
    <row r="248" spans="1:54" x14ac:dyDescent="0.3">
      <c r="A248">
        <v>333</v>
      </c>
      <c r="B248" t="s">
        <v>1416</v>
      </c>
      <c r="C248" s="1">
        <v>41168</v>
      </c>
      <c r="D248">
        <v>9</v>
      </c>
      <c r="E248" t="s">
        <v>263</v>
      </c>
      <c r="F248" t="s">
        <v>56</v>
      </c>
      <c r="G248">
        <v>3</v>
      </c>
      <c r="H248">
        <v>2012</v>
      </c>
      <c r="I248" t="s">
        <v>715</v>
      </c>
      <c r="J248" t="s">
        <v>80</v>
      </c>
      <c r="K248" t="s">
        <v>81</v>
      </c>
      <c r="L248">
        <v>10</v>
      </c>
      <c r="M248" t="s">
        <v>58</v>
      </c>
      <c r="N248" t="s">
        <v>9666</v>
      </c>
      <c r="V248">
        <v>3</v>
      </c>
      <c r="W248">
        <v>3</v>
      </c>
      <c r="AE248">
        <v>4</v>
      </c>
      <c r="AH248" t="s">
        <v>30</v>
      </c>
      <c r="AI248" t="s">
        <v>31</v>
      </c>
      <c r="AT248" t="s">
        <v>75</v>
      </c>
      <c r="AV248" t="s">
        <v>1417</v>
      </c>
      <c r="BA248" t="s">
        <v>85</v>
      </c>
      <c r="BB248" t="s">
        <v>64</v>
      </c>
    </row>
    <row r="249" spans="1:54" x14ac:dyDescent="0.3">
      <c r="A249">
        <v>398</v>
      </c>
      <c r="B249" t="s">
        <v>1603</v>
      </c>
      <c r="C249" s="1">
        <v>41241</v>
      </c>
      <c r="D249">
        <v>11</v>
      </c>
      <c r="E249" t="s">
        <v>327</v>
      </c>
      <c r="F249" t="s">
        <v>169</v>
      </c>
      <c r="G249">
        <v>0</v>
      </c>
      <c r="H249">
        <v>2012</v>
      </c>
      <c r="I249" t="s">
        <v>1604</v>
      </c>
      <c r="J249" t="s">
        <v>80</v>
      </c>
      <c r="K249" t="s">
        <v>81</v>
      </c>
      <c r="L249">
        <v>4</v>
      </c>
      <c r="M249" t="s">
        <v>58</v>
      </c>
      <c r="N249" t="s">
        <v>9666</v>
      </c>
      <c r="V249">
        <v>3</v>
      </c>
      <c r="W249">
        <v>1</v>
      </c>
      <c r="AI249" t="s">
        <v>31</v>
      </c>
      <c r="AT249" t="s">
        <v>75</v>
      </c>
      <c r="AV249" t="s">
        <v>1605</v>
      </c>
      <c r="AW249" t="s">
        <v>1606</v>
      </c>
      <c r="BA249" t="s">
        <v>85</v>
      </c>
      <c r="BB249" t="s">
        <v>64</v>
      </c>
    </row>
    <row r="250" spans="1:54" x14ac:dyDescent="0.3">
      <c r="A250">
        <v>402</v>
      </c>
      <c r="B250" t="s">
        <v>1619</v>
      </c>
      <c r="C250" s="1">
        <v>41246</v>
      </c>
      <c r="D250">
        <v>12</v>
      </c>
      <c r="E250" t="s">
        <v>390</v>
      </c>
      <c r="F250" t="s">
        <v>73</v>
      </c>
      <c r="G250">
        <v>1</v>
      </c>
      <c r="H250">
        <v>2012</v>
      </c>
      <c r="I250" t="s">
        <v>80</v>
      </c>
      <c r="J250" t="s">
        <v>80</v>
      </c>
      <c r="K250" t="s">
        <v>81</v>
      </c>
      <c r="L250">
        <v>5</v>
      </c>
      <c r="M250" t="s">
        <v>58</v>
      </c>
      <c r="N250" t="s">
        <v>9666</v>
      </c>
      <c r="V250">
        <v>4</v>
      </c>
      <c r="W250">
        <v>1</v>
      </c>
      <c r="AI250" t="s">
        <v>31</v>
      </c>
      <c r="AT250" t="s">
        <v>75</v>
      </c>
      <c r="AV250" t="s">
        <v>1620</v>
      </c>
      <c r="AW250" t="s">
        <v>1621</v>
      </c>
      <c r="BA250" t="s">
        <v>85</v>
      </c>
      <c r="BB250" t="s">
        <v>64</v>
      </c>
    </row>
    <row r="251" spans="1:54" x14ac:dyDescent="0.3">
      <c r="A251">
        <v>416</v>
      </c>
      <c r="B251" t="s">
        <v>1661</v>
      </c>
      <c r="C251" s="1">
        <v>41267</v>
      </c>
      <c r="D251">
        <v>12</v>
      </c>
      <c r="E251" t="s">
        <v>390</v>
      </c>
      <c r="F251" t="s">
        <v>73</v>
      </c>
      <c r="G251">
        <v>0</v>
      </c>
      <c r="H251">
        <v>2012</v>
      </c>
      <c r="I251" t="s">
        <v>1662</v>
      </c>
      <c r="J251" t="s">
        <v>1659</v>
      </c>
      <c r="K251" t="s">
        <v>336</v>
      </c>
      <c r="L251">
        <v>15</v>
      </c>
      <c r="M251" t="s">
        <v>58</v>
      </c>
      <c r="N251" t="s">
        <v>9666</v>
      </c>
      <c r="V251">
        <v>14</v>
      </c>
      <c r="W251">
        <v>1</v>
      </c>
      <c r="AI251" t="s">
        <v>31</v>
      </c>
      <c r="AR251" t="s">
        <v>40</v>
      </c>
      <c r="AV251" t="s">
        <v>1663</v>
      </c>
      <c r="AW251" t="s">
        <v>1664</v>
      </c>
      <c r="BA251" t="s">
        <v>1660</v>
      </c>
      <c r="BB251" t="s">
        <v>64</v>
      </c>
    </row>
    <row r="252" spans="1:54" x14ac:dyDescent="0.3">
      <c r="A252">
        <v>477</v>
      </c>
      <c r="B252" t="s">
        <v>1844</v>
      </c>
      <c r="C252" s="1">
        <v>41371</v>
      </c>
      <c r="D252">
        <v>4</v>
      </c>
      <c r="E252" t="s">
        <v>949</v>
      </c>
      <c r="F252" t="s">
        <v>56</v>
      </c>
      <c r="G252">
        <v>0</v>
      </c>
      <c r="H252">
        <v>2013</v>
      </c>
      <c r="I252" t="s">
        <v>385</v>
      </c>
      <c r="K252" t="s">
        <v>336</v>
      </c>
      <c r="L252">
        <v>1</v>
      </c>
      <c r="M252" t="s">
        <v>58</v>
      </c>
      <c r="N252" t="s">
        <v>9666</v>
      </c>
      <c r="W252">
        <v>1</v>
      </c>
      <c r="AI252" t="s">
        <v>31</v>
      </c>
      <c r="AT252" t="s">
        <v>75</v>
      </c>
      <c r="AV252" t="s">
        <v>1845</v>
      </c>
      <c r="AW252" t="s">
        <v>1846</v>
      </c>
      <c r="BA252" t="s">
        <v>1459</v>
      </c>
      <c r="BB252" t="s">
        <v>64</v>
      </c>
    </row>
    <row r="253" spans="1:54" x14ac:dyDescent="0.3">
      <c r="A253">
        <v>481</v>
      </c>
      <c r="B253" t="s">
        <v>1858</v>
      </c>
      <c r="C253" s="1">
        <v>41375</v>
      </c>
      <c r="D253">
        <v>4</v>
      </c>
      <c r="E253" t="s">
        <v>949</v>
      </c>
      <c r="F253" t="s">
        <v>88</v>
      </c>
      <c r="G253">
        <v>0</v>
      </c>
      <c r="H253">
        <v>2013</v>
      </c>
      <c r="I253" t="s">
        <v>1859</v>
      </c>
      <c r="K253" t="s">
        <v>336</v>
      </c>
      <c r="L253">
        <v>9</v>
      </c>
      <c r="M253" t="s">
        <v>58</v>
      </c>
      <c r="N253" t="s">
        <v>9666</v>
      </c>
      <c r="V253">
        <v>5</v>
      </c>
      <c r="W253">
        <v>4</v>
      </c>
      <c r="AI253" t="s">
        <v>31</v>
      </c>
      <c r="AT253" t="s">
        <v>75</v>
      </c>
      <c r="AV253" t="s">
        <v>1860</v>
      </c>
      <c r="AW253" t="s">
        <v>1861</v>
      </c>
      <c r="AX253" t="s">
        <v>1862</v>
      </c>
      <c r="BA253" t="s">
        <v>1459</v>
      </c>
      <c r="BB253" t="s">
        <v>64</v>
      </c>
    </row>
    <row r="254" spans="1:54" x14ac:dyDescent="0.3">
      <c r="A254">
        <v>487</v>
      </c>
      <c r="B254" t="s">
        <v>1875</v>
      </c>
      <c r="C254" s="1">
        <v>41383</v>
      </c>
      <c r="D254">
        <v>4</v>
      </c>
      <c r="E254" t="s">
        <v>949</v>
      </c>
      <c r="F254" t="s">
        <v>203</v>
      </c>
      <c r="G254">
        <v>1</v>
      </c>
      <c r="H254">
        <v>2013</v>
      </c>
      <c r="I254" t="s">
        <v>1876</v>
      </c>
      <c r="J254" t="s">
        <v>414</v>
      </c>
      <c r="K254" t="s">
        <v>81</v>
      </c>
      <c r="L254">
        <v>228</v>
      </c>
      <c r="M254" t="s">
        <v>58</v>
      </c>
      <c r="N254" t="s">
        <v>9666</v>
      </c>
      <c r="AE254">
        <v>228</v>
      </c>
      <c r="AI254" t="s">
        <v>31</v>
      </c>
      <c r="AL254" t="s">
        <v>75</v>
      </c>
      <c r="AT254" t="s">
        <v>75</v>
      </c>
      <c r="AV254" t="s">
        <v>1877</v>
      </c>
      <c r="AW254" t="s">
        <v>1878</v>
      </c>
      <c r="AX254" t="s">
        <v>1879</v>
      </c>
      <c r="BA254" t="s">
        <v>417</v>
      </c>
      <c r="BB254" t="s">
        <v>64</v>
      </c>
    </row>
    <row r="255" spans="1:54" x14ac:dyDescent="0.3">
      <c r="A255">
        <v>490</v>
      </c>
      <c r="B255" t="s">
        <v>1889</v>
      </c>
      <c r="C255" s="1">
        <v>41389</v>
      </c>
      <c r="D255">
        <v>4</v>
      </c>
      <c r="E255" t="s">
        <v>949</v>
      </c>
      <c r="F255" t="s">
        <v>88</v>
      </c>
      <c r="G255">
        <v>0</v>
      </c>
      <c r="H255">
        <v>2013</v>
      </c>
      <c r="I255" t="s">
        <v>879</v>
      </c>
      <c r="J255" t="s">
        <v>879</v>
      </c>
      <c r="K255" t="s">
        <v>81</v>
      </c>
      <c r="L255">
        <v>19</v>
      </c>
      <c r="M255" t="s">
        <v>58</v>
      </c>
      <c r="N255" t="s">
        <v>9666</v>
      </c>
      <c r="V255">
        <v>10</v>
      </c>
      <c r="W255">
        <v>9</v>
      </c>
      <c r="AI255" t="s">
        <v>31</v>
      </c>
      <c r="AT255" t="s">
        <v>75</v>
      </c>
      <c r="AU255" t="s">
        <v>1890</v>
      </c>
      <c r="AV255" t="s">
        <v>1891</v>
      </c>
      <c r="AW255" t="s">
        <v>1892</v>
      </c>
      <c r="AX255" t="s">
        <v>1893</v>
      </c>
      <c r="BA255" t="s">
        <v>882</v>
      </c>
      <c r="BB255" t="s">
        <v>64</v>
      </c>
    </row>
    <row r="256" spans="1:54" x14ac:dyDescent="0.3">
      <c r="A256">
        <v>528</v>
      </c>
      <c r="B256" t="s">
        <v>2017</v>
      </c>
      <c r="C256" s="1">
        <v>41497</v>
      </c>
      <c r="D256">
        <v>8</v>
      </c>
      <c r="E256" t="s">
        <v>212</v>
      </c>
      <c r="F256" t="s">
        <v>56</v>
      </c>
      <c r="H256">
        <v>2013</v>
      </c>
      <c r="I256" t="s">
        <v>736</v>
      </c>
      <c r="J256" t="s">
        <v>736</v>
      </c>
      <c r="K256" t="s">
        <v>81</v>
      </c>
      <c r="L256">
        <v>60</v>
      </c>
      <c r="M256" t="s">
        <v>58</v>
      </c>
      <c r="N256" t="s">
        <v>9666</v>
      </c>
      <c r="AE256">
        <v>60</v>
      </c>
      <c r="AI256" t="s">
        <v>31</v>
      </c>
      <c r="AQ256" t="s">
        <v>39</v>
      </c>
      <c r="AV256" t="s">
        <v>2018</v>
      </c>
      <c r="AW256" t="s">
        <v>2016</v>
      </c>
      <c r="BA256" t="s">
        <v>739</v>
      </c>
      <c r="BB256" t="s">
        <v>64</v>
      </c>
    </row>
    <row r="257" spans="1:54" x14ac:dyDescent="0.3">
      <c r="A257">
        <v>553</v>
      </c>
      <c r="B257" t="s">
        <v>2098</v>
      </c>
      <c r="C257" s="1">
        <v>41536</v>
      </c>
      <c r="D257">
        <v>9</v>
      </c>
      <c r="E257" t="s">
        <v>263</v>
      </c>
      <c r="F257" t="s">
        <v>88</v>
      </c>
      <c r="H257">
        <v>2013</v>
      </c>
      <c r="I257" t="s">
        <v>2070</v>
      </c>
      <c r="J257" t="s">
        <v>117</v>
      </c>
      <c r="K257" t="s">
        <v>81</v>
      </c>
      <c r="L257">
        <v>20</v>
      </c>
      <c r="M257" t="s">
        <v>58</v>
      </c>
      <c r="N257" t="s">
        <v>9666</v>
      </c>
      <c r="W257">
        <v>3</v>
      </c>
      <c r="AE257">
        <v>17</v>
      </c>
      <c r="AI257" t="s">
        <v>31</v>
      </c>
      <c r="AV257" t="s">
        <v>2099</v>
      </c>
      <c r="BA257" t="s">
        <v>120</v>
      </c>
      <c r="BB257" t="s">
        <v>64</v>
      </c>
    </row>
    <row r="258" spans="1:54" x14ac:dyDescent="0.3">
      <c r="A258">
        <v>563</v>
      </c>
      <c r="B258" t="s">
        <v>2126</v>
      </c>
      <c r="C258" s="1">
        <v>41552</v>
      </c>
      <c r="D258">
        <v>10</v>
      </c>
      <c r="E258" t="s">
        <v>290</v>
      </c>
      <c r="F258" t="s">
        <v>206</v>
      </c>
      <c r="H258">
        <v>2013</v>
      </c>
      <c r="I258" t="s">
        <v>117</v>
      </c>
      <c r="J258" t="s">
        <v>117</v>
      </c>
      <c r="K258" t="s">
        <v>81</v>
      </c>
      <c r="L258">
        <v>22</v>
      </c>
      <c r="M258" t="s">
        <v>58</v>
      </c>
      <c r="N258" t="s">
        <v>9666</v>
      </c>
      <c r="V258">
        <v>15</v>
      </c>
      <c r="AE258">
        <v>7</v>
      </c>
      <c r="AI258" t="s">
        <v>31</v>
      </c>
      <c r="AO258" t="s">
        <v>59</v>
      </c>
      <c r="AQ258" t="s">
        <v>39</v>
      </c>
      <c r="AV258" t="s">
        <v>2127</v>
      </c>
      <c r="AW258" t="s">
        <v>2128</v>
      </c>
      <c r="BA258" t="s">
        <v>120</v>
      </c>
      <c r="BB258" t="s">
        <v>64</v>
      </c>
    </row>
    <row r="259" spans="1:54" x14ac:dyDescent="0.3">
      <c r="A259">
        <v>566</v>
      </c>
      <c r="B259" t="s">
        <v>2136</v>
      </c>
      <c r="C259" s="1">
        <v>41561</v>
      </c>
      <c r="D259">
        <v>10</v>
      </c>
      <c r="E259" t="s">
        <v>290</v>
      </c>
      <c r="F259" t="s">
        <v>73</v>
      </c>
      <c r="H259">
        <v>2013</v>
      </c>
      <c r="I259" t="s">
        <v>2137</v>
      </c>
      <c r="K259" t="s">
        <v>65</v>
      </c>
      <c r="L259">
        <v>0</v>
      </c>
      <c r="M259" t="s">
        <v>58</v>
      </c>
      <c r="N259" t="s">
        <v>9666</v>
      </c>
      <c r="AI259" t="s">
        <v>31</v>
      </c>
      <c r="AR259" t="s">
        <v>40</v>
      </c>
      <c r="AV259" t="s">
        <v>2138</v>
      </c>
      <c r="BA259" t="s">
        <v>1512</v>
      </c>
      <c r="BB259" t="s">
        <v>64</v>
      </c>
    </row>
    <row r="260" spans="1:54" x14ac:dyDescent="0.3">
      <c r="A260">
        <v>574</v>
      </c>
      <c r="B260" t="s">
        <v>2164</v>
      </c>
      <c r="C260" s="1">
        <v>41587</v>
      </c>
      <c r="D260">
        <v>11</v>
      </c>
      <c r="E260" t="s">
        <v>327</v>
      </c>
      <c r="F260" t="s">
        <v>206</v>
      </c>
      <c r="H260">
        <v>2013</v>
      </c>
      <c r="I260" t="s">
        <v>430</v>
      </c>
      <c r="K260" t="s">
        <v>430</v>
      </c>
      <c r="L260">
        <v>7</v>
      </c>
      <c r="M260" t="s">
        <v>58</v>
      </c>
      <c r="N260" t="s">
        <v>9666</v>
      </c>
      <c r="V260">
        <v>5</v>
      </c>
      <c r="W260">
        <v>2</v>
      </c>
      <c r="AI260" t="s">
        <v>31</v>
      </c>
      <c r="AV260" t="s">
        <v>2165</v>
      </c>
      <c r="BA260" t="s">
        <v>1468</v>
      </c>
      <c r="BB260" t="s">
        <v>64</v>
      </c>
    </row>
    <row r="261" spans="1:54" x14ac:dyDescent="0.3">
      <c r="A261">
        <v>576</v>
      </c>
      <c r="B261" t="s">
        <v>2170</v>
      </c>
      <c r="C261" s="1">
        <v>41593</v>
      </c>
      <c r="D261">
        <v>11</v>
      </c>
      <c r="E261" t="s">
        <v>327</v>
      </c>
      <c r="F261" t="s">
        <v>203</v>
      </c>
      <c r="H261">
        <v>2013</v>
      </c>
      <c r="J261" t="s">
        <v>1498</v>
      </c>
      <c r="K261" t="s">
        <v>81</v>
      </c>
      <c r="L261">
        <v>21</v>
      </c>
      <c r="M261" t="s">
        <v>58</v>
      </c>
      <c r="N261" t="s">
        <v>9666</v>
      </c>
      <c r="V261">
        <v>20</v>
      </c>
      <c r="W261">
        <v>1</v>
      </c>
      <c r="AI261" t="s">
        <v>31</v>
      </c>
      <c r="AT261" t="s">
        <v>75</v>
      </c>
      <c r="AV261" t="s">
        <v>2171</v>
      </c>
      <c r="BA261" t="s">
        <v>1499</v>
      </c>
      <c r="BB261" t="s">
        <v>64</v>
      </c>
    </row>
    <row r="262" spans="1:54" x14ac:dyDescent="0.3">
      <c r="A262">
        <v>577</v>
      </c>
      <c r="B262" t="s">
        <v>2172</v>
      </c>
      <c r="C262" s="1">
        <v>41593</v>
      </c>
      <c r="D262">
        <v>11</v>
      </c>
      <c r="E262" t="s">
        <v>327</v>
      </c>
      <c r="F262" t="s">
        <v>203</v>
      </c>
      <c r="H262">
        <v>2013</v>
      </c>
      <c r="I262" t="s">
        <v>2173</v>
      </c>
      <c r="J262" t="s">
        <v>1498</v>
      </c>
      <c r="K262" t="s">
        <v>81</v>
      </c>
      <c r="L262">
        <v>21</v>
      </c>
      <c r="M262" t="s">
        <v>58</v>
      </c>
      <c r="N262" t="s">
        <v>9666</v>
      </c>
      <c r="V262">
        <v>20</v>
      </c>
      <c r="W262">
        <v>1</v>
      </c>
      <c r="AI262" t="s">
        <v>31</v>
      </c>
      <c r="AV262" t="s">
        <v>2174</v>
      </c>
      <c r="BA262" t="s">
        <v>1499</v>
      </c>
      <c r="BB262" t="s">
        <v>64</v>
      </c>
    </row>
    <row r="263" spans="1:54" x14ac:dyDescent="0.3">
      <c r="A263">
        <v>579</v>
      </c>
      <c r="B263" t="s">
        <v>2177</v>
      </c>
      <c r="C263" s="1">
        <v>41597</v>
      </c>
      <c r="D263">
        <v>11</v>
      </c>
      <c r="E263" t="s">
        <v>327</v>
      </c>
      <c r="F263" t="s">
        <v>100</v>
      </c>
      <c r="H263">
        <v>2013</v>
      </c>
      <c r="K263" t="s">
        <v>81</v>
      </c>
      <c r="L263">
        <v>0</v>
      </c>
      <c r="M263" t="s">
        <v>58</v>
      </c>
      <c r="N263" t="s">
        <v>9666</v>
      </c>
      <c r="AE263">
        <v>0</v>
      </c>
      <c r="AI263" t="s">
        <v>31</v>
      </c>
      <c r="AT263" t="s">
        <v>75</v>
      </c>
      <c r="AV263" t="s">
        <v>2178</v>
      </c>
      <c r="BA263" t="s">
        <v>1910</v>
      </c>
      <c r="BB263" t="s">
        <v>64</v>
      </c>
    </row>
    <row r="264" spans="1:54" x14ac:dyDescent="0.3">
      <c r="A264">
        <v>601</v>
      </c>
      <c r="B264" t="s">
        <v>2246</v>
      </c>
      <c r="C264" s="1">
        <v>41655</v>
      </c>
      <c r="D264">
        <v>1</v>
      </c>
      <c r="E264" t="s">
        <v>500</v>
      </c>
      <c r="F264" t="s">
        <v>88</v>
      </c>
      <c r="H264">
        <v>2014</v>
      </c>
      <c r="I264" t="s">
        <v>1005</v>
      </c>
      <c r="J264" t="s">
        <v>879</v>
      </c>
      <c r="K264" t="s">
        <v>81</v>
      </c>
      <c r="L264">
        <v>72</v>
      </c>
      <c r="M264" t="s">
        <v>58</v>
      </c>
      <c r="N264" t="s">
        <v>9666</v>
      </c>
      <c r="V264">
        <v>60</v>
      </c>
      <c r="W264">
        <v>8</v>
      </c>
      <c r="AE264">
        <v>4</v>
      </c>
      <c r="AI264" t="s">
        <v>31</v>
      </c>
      <c r="AU264" t="s">
        <v>2247</v>
      </c>
      <c r="AV264" t="s">
        <v>2248</v>
      </c>
      <c r="AW264" t="s">
        <v>2249</v>
      </c>
      <c r="BA264" t="s">
        <v>882</v>
      </c>
      <c r="BB264" t="s">
        <v>64</v>
      </c>
    </row>
    <row r="265" spans="1:54" x14ac:dyDescent="0.3">
      <c r="A265">
        <v>713</v>
      </c>
      <c r="B265" t="s">
        <v>2675</v>
      </c>
      <c r="C265" s="1">
        <v>41795</v>
      </c>
      <c r="D265">
        <v>6</v>
      </c>
      <c r="E265" t="s">
        <v>87</v>
      </c>
      <c r="F265" t="s">
        <v>88</v>
      </c>
      <c r="H265">
        <v>2014</v>
      </c>
      <c r="I265" t="s">
        <v>2676</v>
      </c>
      <c r="J265" t="s">
        <v>785</v>
      </c>
      <c r="K265" t="s">
        <v>251</v>
      </c>
      <c r="L265">
        <v>5</v>
      </c>
      <c r="M265" t="s">
        <v>58</v>
      </c>
      <c r="N265" t="s">
        <v>9666</v>
      </c>
      <c r="W265">
        <v>1</v>
      </c>
      <c r="AE265">
        <v>5</v>
      </c>
      <c r="AI265" t="s">
        <v>31</v>
      </c>
      <c r="AO265" t="s">
        <v>59</v>
      </c>
      <c r="AP265" t="s">
        <v>38</v>
      </c>
      <c r="AU265" t="s">
        <v>2677</v>
      </c>
      <c r="AV265" t="s">
        <v>2678</v>
      </c>
      <c r="AW265" t="s">
        <v>2679</v>
      </c>
      <c r="AY265">
        <v>10.802499770000001</v>
      </c>
      <c r="AZ265">
        <v>13.452899929999999</v>
      </c>
      <c r="BA265" t="s">
        <v>788</v>
      </c>
      <c r="BB265" t="s">
        <v>64</v>
      </c>
    </row>
    <row r="266" spans="1:54" x14ac:dyDescent="0.3">
      <c r="A266">
        <v>718</v>
      </c>
      <c r="B266" t="s">
        <v>2693</v>
      </c>
      <c r="C266" s="1">
        <v>41801</v>
      </c>
      <c r="D266">
        <v>6</v>
      </c>
      <c r="E266" t="s">
        <v>87</v>
      </c>
      <c r="F266" t="s">
        <v>169</v>
      </c>
      <c r="H266">
        <v>2014</v>
      </c>
      <c r="I266" t="s">
        <v>2694</v>
      </c>
      <c r="J266" t="s">
        <v>2694</v>
      </c>
      <c r="K266" t="s">
        <v>430</v>
      </c>
      <c r="L266">
        <v>0</v>
      </c>
      <c r="M266" t="s">
        <v>58</v>
      </c>
      <c r="N266" t="s">
        <v>9666</v>
      </c>
      <c r="V266">
        <v>0</v>
      </c>
      <c r="W266">
        <v>0</v>
      </c>
      <c r="AI266" t="s">
        <v>31</v>
      </c>
      <c r="AO266" t="s">
        <v>59</v>
      </c>
      <c r="AU266" t="s">
        <v>2695</v>
      </c>
      <c r="AV266" t="s">
        <v>2696</v>
      </c>
      <c r="AW266" t="s">
        <v>2697</v>
      </c>
      <c r="AY266">
        <v>11.52999973</v>
      </c>
      <c r="AZ266">
        <v>8.9568195339999992</v>
      </c>
      <c r="BA266" t="s">
        <v>2698</v>
      </c>
      <c r="BB266" t="s">
        <v>64</v>
      </c>
    </row>
    <row r="267" spans="1:54" x14ac:dyDescent="0.3">
      <c r="A267">
        <v>722</v>
      </c>
      <c r="B267" t="s">
        <v>2713</v>
      </c>
      <c r="C267" s="1">
        <v>41810</v>
      </c>
      <c r="D267">
        <v>6</v>
      </c>
      <c r="E267" t="s">
        <v>87</v>
      </c>
      <c r="F267" t="s">
        <v>203</v>
      </c>
      <c r="H267">
        <v>2014</v>
      </c>
      <c r="J267" t="s">
        <v>271</v>
      </c>
      <c r="K267" t="s">
        <v>272</v>
      </c>
      <c r="L267">
        <v>1</v>
      </c>
      <c r="M267" t="s">
        <v>58</v>
      </c>
      <c r="N267" t="s">
        <v>9666</v>
      </c>
      <c r="V267">
        <v>1</v>
      </c>
      <c r="AI267" t="s">
        <v>31</v>
      </c>
      <c r="AU267" t="s">
        <v>2714</v>
      </c>
      <c r="AV267" t="s">
        <v>2715</v>
      </c>
      <c r="AW267" t="s">
        <v>2716</v>
      </c>
      <c r="AY267">
        <v>9.7448501590000003</v>
      </c>
      <c r="AZ267">
        <v>8.8384704589999998</v>
      </c>
      <c r="BA267" t="s">
        <v>275</v>
      </c>
      <c r="BB267" t="s">
        <v>64</v>
      </c>
    </row>
    <row r="268" spans="1:54" x14ac:dyDescent="0.3">
      <c r="A268">
        <v>739</v>
      </c>
      <c r="B268" t="s">
        <v>2780</v>
      </c>
      <c r="C268" s="1">
        <v>41824</v>
      </c>
      <c r="D268">
        <v>7</v>
      </c>
      <c r="E268" t="s">
        <v>154</v>
      </c>
      <c r="F268" t="s">
        <v>203</v>
      </c>
      <c r="H268">
        <v>2014</v>
      </c>
      <c r="J268" t="s">
        <v>117</v>
      </c>
      <c r="K268" t="s">
        <v>81</v>
      </c>
      <c r="L268">
        <v>73</v>
      </c>
      <c r="M268" t="s">
        <v>58</v>
      </c>
      <c r="N268" t="s">
        <v>9666</v>
      </c>
      <c r="V268">
        <v>53</v>
      </c>
      <c r="W268">
        <v>16</v>
      </c>
      <c r="AE268">
        <v>4</v>
      </c>
      <c r="AI268" t="s">
        <v>31</v>
      </c>
      <c r="AO268" t="s">
        <v>59</v>
      </c>
      <c r="AU268" t="s">
        <v>2781</v>
      </c>
      <c r="AV268" t="s">
        <v>2782</v>
      </c>
      <c r="AW268" t="s">
        <v>2783</v>
      </c>
      <c r="AX268" t="s">
        <v>2784</v>
      </c>
      <c r="AY268">
        <v>11.148200040000001</v>
      </c>
      <c r="AZ268">
        <v>12.7560997</v>
      </c>
      <c r="BA268" t="s">
        <v>120</v>
      </c>
      <c r="BB268" t="s">
        <v>64</v>
      </c>
    </row>
    <row r="269" spans="1:54" x14ac:dyDescent="0.3">
      <c r="A269">
        <v>743</v>
      </c>
      <c r="B269" t="s">
        <v>2791</v>
      </c>
      <c r="C269" s="1">
        <v>41829</v>
      </c>
      <c r="D269">
        <v>7</v>
      </c>
      <c r="E269" t="s">
        <v>154</v>
      </c>
      <c r="F269" t="s">
        <v>169</v>
      </c>
      <c r="H269">
        <v>2014</v>
      </c>
      <c r="J269" t="s">
        <v>117</v>
      </c>
      <c r="K269" t="s">
        <v>81</v>
      </c>
      <c r="L269">
        <v>15</v>
      </c>
      <c r="M269" t="s">
        <v>58</v>
      </c>
      <c r="N269" t="s">
        <v>9666</v>
      </c>
      <c r="W269">
        <v>15</v>
      </c>
      <c r="AI269" t="s">
        <v>31</v>
      </c>
      <c r="AV269" t="s">
        <v>2792</v>
      </c>
      <c r="AY269">
        <v>11.148200040000001</v>
      </c>
      <c r="AZ269">
        <v>12.7560997</v>
      </c>
      <c r="BA269" t="s">
        <v>120</v>
      </c>
      <c r="BB269" t="s">
        <v>64</v>
      </c>
    </row>
    <row r="270" spans="1:54" x14ac:dyDescent="0.3">
      <c r="A270">
        <v>772</v>
      </c>
      <c r="B270" t="s">
        <v>2908</v>
      </c>
      <c r="C270" s="1">
        <v>41865</v>
      </c>
      <c r="D270">
        <v>8</v>
      </c>
      <c r="E270" t="s">
        <v>212</v>
      </c>
      <c r="F270" t="s">
        <v>88</v>
      </c>
      <c r="H270">
        <v>2014</v>
      </c>
      <c r="I270" t="s">
        <v>2794</v>
      </c>
      <c r="J270" t="s">
        <v>2795</v>
      </c>
      <c r="K270" t="s">
        <v>2519</v>
      </c>
      <c r="L270">
        <v>0</v>
      </c>
      <c r="M270" t="s">
        <v>58</v>
      </c>
      <c r="N270" t="s">
        <v>9666</v>
      </c>
      <c r="W270">
        <v>0</v>
      </c>
      <c r="AU270" t="s">
        <v>2909</v>
      </c>
      <c r="AV270" t="s">
        <v>2910</v>
      </c>
      <c r="AY270">
        <v>5.6854767800000001</v>
      </c>
      <c r="AZ270">
        <v>12.722877499999999</v>
      </c>
      <c r="BA270" t="s">
        <v>2798</v>
      </c>
      <c r="BB270" t="s">
        <v>64</v>
      </c>
    </row>
    <row r="271" spans="1:54" x14ac:dyDescent="0.3">
      <c r="A271">
        <v>2436</v>
      </c>
      <c r="B271" t="s">
        <v>9117</v>
      </c>
      <c r="C271" s="1">
        <v>44604</v>
      </c>
      <c r="D271">
        <v>2</v>
      </c>
      <c r="E271" t="s">
        <v>650</v>
      </c>
      <c r="F271" t="s">
        <v>206</v>
      </c>
      <c r="H271">
        <v>2022</v>
      </c>
      <c r="J271" t="s">
        <v>879</v>
      </c>
      <c r="K271" t="s">
        <v>81</v>
      </c>
      <c r="L271">
        <v>0</v>
      </c>
      <c r="M271" t="s">
        <v>58</v>
      </c>
      <c r="N271" t="s">
        <v>9759</v>
      </c>
      <c r="V271">
        <v>0</v>
      </c>
      <c r="AI271" t="s">
        <v>31</v>
      </c>
      <c r="AT271" t="s">
        <v>75</v>
      </c>
      <c r="AV271" t="s">
        <v>9118</v>
      </c>
      <c r="AW271" t="s">
        <v>9119</v>
      </c>
      <c r="AY271">
        <v>11.518890000000001</v>
      </c>
      <c r="AZ271">
        <v>13.68416977</v>
      </c>
      <c r="BA271" t="s">
        <v>882</v>
      </c>
      <c r="BB271" t="s">
        <v>64</v>
      </c>
    </row>
    <row r="272" spans="1:54" x14ac:dyDescent="0.3">
      <c r="A272">
        <v>274</v>
      </c>
      <c r="B272" t="s">
        <v>1173</v>
      </c>
      <c r="C272" s="1">
        <v>41066</v>
      </c>
      <c r="D272">
        <v>6</v>
      </c>
      <c r="E272" t="s">
        <v>87</v>
      </c>
      <c r="F272" t="s">
        <v>169</v>
      </c>
      <c r="G272">
        <v>1</v>
      </c>
      <c r="H272">
        <v>2012</v>
      </c>
      <c r="I272" t="s">
        <v>1174</v>
      </c>
      <c r="J272" t="s">
        <v>80</v>
      </c>
      <c r="K272" t="s">
        <v>81</v>
      </c>
      <c r="L272">
        <v>66</v>
      </c>
      <c r="M272" t="s">
        <v>58</v>
      </c>
      <c r="N272" t="s">
        <v>9690</v>
      </c>
      <c r="V272">
        <v>16</v>
      </c>
      <c r="W272">
        <v>10</v>
      </c>
      <c r="AE272">
        <v>40</v>
      </c>
      <c r="AH272" t="s">
        <v>30</v>
      </c>
      <c r="AI272" t="s">
        <v>31</v>
      </c>
      <c r="AT272" t="s">
        <v>75</v>
      </c>
      <c r="AU272" t="s">
        <v>1175</v>
      </c>
      <c r="AV272" t="s">
        <v>1176</v>
      </c>
      <c r="AW272" t="s">
        <v>1177</v>
      </c>
      <c r="AX272" t="s">
        <v>1178</v>
      </c>
      <c r="BA272" t="s">
        <v>85</v>
      </c>
      <c r="BB272" t="s">
        <v>64</v>
      </c>
    </row>
    <row r="273" spans="1:54" x14ac:dyDescent="0.3">
      <c r="A273">
        <v>292</v>
      </c>
      <c r="B273" t="s">
        <v>1246</v>
      </c>
      <c r="C273" s="1">
        <v>41109</v>
      </c>
      <c r="D273">
        <v>7</v>
      </c>
      <c r="E273" t="s">
        <v>154</v>
      </c>
      <c r="F273" t="s">
        <v>88</v>
      </c>
      <c r="G273">
        <v>0</v>
      </c>
      <c r="H273">
        <v>2012</v>
      </c>
      <c r="I273" t="s">
        <v>1247</v>
      </c>
      <c r="J273" t="s">
        <v>80</v>
      </c>
      <c r="K273" t="s">
        <v>81</v>
      </c>
      <c r="L273">
        <v>2</v>
      </c>
      <c r="M273" t="s">
        <v>58</v>
      </c>
      <c r="N273" t="s">
        <v>9690</v>
      </c>
      <c r="AE273">
        <v>2</v>
      </c>
      <c r="AI273" t="s">
        <v>31</v>
      </c>
      <c r="AT273" t="s">
        <v>75</v>
      </c>
      <c r="AV273" t="s">
        <v>1248</v>
      </c>
      <c r="AW273" t="s">
        <v>1249</v>
      </c>
      <c r="BA273" t="s">
        <v>85</v>
      </c>
      <c r="BB273" t="s">
        <v>64</v>
      </c>
    </row>
    <row r="274" spans="1:54" x14ac:dyDescent="0.3">
      <c r="A274">
        <v>357</v>
      </c>
      <c r="B274" t="s">
        <v>1486</v>
      </c>
      <c r="C274" s="1">
        <v>41200</v>
      </c>
      <c r="D274">
        <v>10</v>
      </c>
      <c r="E274" t="s">
        <v>290</v>
      </c>
      <c r="F274" t="s">
        <v>88</v>
      </c>
      <c r="G274">
        <v>0</v>
      </c>
      <c r="H274">
        <v>2012</v>
      </c>
      <c r="I274" t="s">
        <v>465</v>
      </c>
      <c r="K274" t="s">
        <v>336</v>
      </c>
      <c r="L274">
        <v>20</v>
      </c>
      <c r="M274" t="s">
        <v>58</v>
      </c>
      <c r="N274" t="s">
        <v>9690</v>
      </c>
      <c r="AE274">
        <v>20</v>
      </c>
      <c r="AH274" t="s">
        <v>30</v>
      </c>
      <c r="AI274" t="s">
        <v>31</v>
      </c>
      <c r="AS274" t="s">
        <v>41</v>
      </c>
      <c r="AT274" t="s">
        <v>75</v>
      </c>
      <c r="AV274" t="s">
        <v>1487</v>
      </c>
      <c r="AW274" t="s">
        <v>1488</v>
      </c>
      <c r="AX274" t="s">
        <v>1489</v>
      </c>
      <c r="BA274" t="s">
        <v>1459</v>
      </c>
      <c r="BB274" t="s">
        <v>64</v>
      </c>
    </row>
    <row r="275" spans="1:54" x14ac:dyDescent="0.3">
      <c r="A275">
        <v>4426</v>
      </c>
      <c r="B275" t="s">
        <v>9580</v>
      </c>
      <c r="C275" s="1">
        <v>44690</v>
      </c>
      <c r="D275">
        <v>5</v>
      </c>
      <c r="E275" t="s">
        <v>55</v>
      </c>
      <c r="F275" t="s">
        <v>73</v>
      </c>
      <c r="H275">
        <v>2022</v>
      </c>
      <c r="I275" t="s">
        <v>9581</v>
      </c>
      <c r="J275" t="s">
        <v>9366</v>
      </c>
      <c r="K275" t="s">
        <v>190</v>
      </c>
      <c r="L275">
        <v>0</v>
      </c>
      <c r="N275" t="s">
        <v>9653</v>
      </c>
      <c r="P275" t="s">
        <v>2538</v>
      </c>
      <c r="Y275">
        <v>0</v>
      </c>
      <c r="AB275">
        <v>15</v>
      </c>
      <c r="AI275" t="s">
        <v>31</v>
      </c>
      <c r="AT275" t="s">
        <v>75</v>
      </c>
      <c r="AV275" t="s">
        <v>9582</v>
      </c>
      <c r="AW275" t="s">
        <v>9583</v>
      </c>
      <c r="AY275">
        <v>10.18444</v>
      </c>
      <c r="AZ275">
        <v>6.2533302309999996</v>
      </c>
      <c r="BA275" t="s">
        <v>9367</v>
      </c>
      <c r="BB275" t="s">
        <v>64</v>
      </c>
    </row>
    <row r="276" spans="1:54" x14ac:dyDescent="0.3">
      <c r="A276">
        <v>523</v>
      </c>
      <c r="B276" t="s">
        <v>2002</v>
      </c>
      <c r="C276" s="1">
        <v>41490</v>
      </c>
      <c r="D276">
        <v>8</v>
      </c>
      <c r="E276" t="s">
        <v>212</v>
      </c>
      <c r="F276" t="s">
        <v>56</v>
      </c>
      <c r="H276">
        <v>2013</v>
      </c>
      <c r="I276" t="s">
        <v>879</v>
      </c>
      <c r="J276" t="s">
        <v>879</v>
      </c>
      <c r="K276" t="s">
        <v>81</v>
      </c>
      <c r="L276">
        <v>25</v>
      </c>
      <c r="M276" t="s">
        <v>58</v>
      </c>
      <c r="N276" t="s">
        <v>9706</v>
      </c>
      <c r="V276">
        <v>17</v>
      </c>
      <c r="W276">
        <v>7</v>
      </c>
      <c r="AI276" t="s">
        <v>31</v>
      </c>
      <c r="AO276" t="s">
        <v>59</v>
      </c>
      <c r="AV276" t="s">
        <v>2003</v>
      </c>
      <c r="AW276" t="s">
        <v>2004</v>
      </c>
      <c r="BA276" t="s">
        <v>882</v>
      </c>
      <c r="BB276" t="s">
        <v>64</v>
      </c>
    </row>
    <row r="277" spans="1:54" x14ac:dyDescent="0.3">
      <c r="A277">
        <v>524</v>
      </c>
      <c r="B277" t="s">
        <v>2005</v>
      </c>
      <c r="C277" s="1">
        <v>41490</v>
      </c>
      <c r="D277">
        <v>8</v>
      </c>
      <c r="E277" t="s">
        <v>212</v>
      </c>
      <c r="F277" t="s">
        <v>56</v>
      </c>
      <c r="H277">
        <v>2013</v>
      </c>
      <c r="I277" t="s">
        <v>2006</v>
      </c>
      <c r="J277" t="s">
        <v>2007</v>
      </c>
      <c r="K277" t="s">
        <v>81</v>
      </c>
      <c r="L277">
        <v>27</v>
      </c>
      <c r="M277" t="s">
        <v>58</v>
      </c>
      <c r="N277" t="s">
        <v>9706</v>
      </c>
      <c r="V277">
        <v>15</v>
      </c>
      <c r="W277">
        <v>12</v>
      </c>
      <c r="AI277" t="s">
        <v>31</v>
      </c>
      <c r="AV277" t="s">
        <v>2003</v>
      </c>
      <c r="BA277" t="s">
        <v>2008</v>
      </c>
      <c r="BB277" t="s">
        <v>64</v>
      </c>
    </row>
    <row r="278" spans="1:54" x14ac:dyDescent="0.3">
      <c r="A278">
        <v>525</v>
      </c>
      <c r="B278" t="s">
        <v>2009</v>
      </c>
      <c r="C278" s="1">
        <v>41491</v>
      </c>
      <c r="D278">
        <v>8</v>
      </c>
      <c r="E278" t="s">
        <v>212</v>
      </c>
      <c r="F278" t="s">
        <v>73</v>
      </c>
      <c r="H278">
        <v>2013</v>
      </c>
      <c r="I278" t="s">
        <v>1617</v>
      </c>
      <c r="J278" t="s">
        <v>233</v>
      </c>
      <c r="K278" t="s">
        <v>81</v>
      </c>
      <c r="L278">
        <v>20</v>
      </c>
      <c r="M278" t="s">
        <v>58</v>
      </c>
      <c r="N278" t="s">
        <v>9706</v>
      </c>
      <c r="AE278">
        <v>20</v>
      </c>
      <c r="AI278" t="s">
        <v>31</v>
      </c>
      <c r="AV278" t="s">
        <v>2010</v>
      </c>
      <c r="AW278" t="s">
        <v>2011</v>
      </c>
      <c r="BA278" t="s">
        <v>235</v>
      </c>
      <c r="BB278" t="s">
        <v>64</v>
      </c>
    </row>
    <row r="279" spans="1:54" x14ac:dyDescent="0.3">
      <c r="A279">
        <v>520</v>
      </c>
      <c r="B279" t="s">
        <v>1992</v>
      </c>
      <c r="C279" s="1">
        <v>41482</v>
      </c>
      <c r="D279">
        <v>7</v>
      </c>
      <c r="E279" t="s">
        <v>154</v>
      </c>
      <c r="F279" t="s">
        <v>206</v>
      </c>
      <c r="H279">
        <v>2013</v>
      </c>
      <c r="I279" t="s">
        <v>1993</v>
      </c>
      <c r="J279" t="s">
        <v>414</v>
      </c>
      <c r="K279" t="s">
        <v>81</v>
      </c>
      <c r="L279">
        <v>20</v>
      </c>
      <c r="M279" t="s">
        <v>58</v>
      </c>
      <c r="N279" t="s">
        <v>9705</v>
      </c>
      <c r="AE279">
        <v>20</v>
      </c>
      <c r="AI279" t="s">
        <v>31</v>
      </c>
      <c r="AV279" t="s">
        <v>1991</v>
      </c>
      <c r="AW279" t="s">
        <v>1994</v>
      </c>
      <c r="BA279" t="s">
        <v>417</v>
      </c>
      <c r="BB279" t="s">
        <v>64</v>
      </c>
    </row>
    <row r="280" spans="1:54" x14ac:dyDescent="0.3">
      <c r="A280">
        <v>4097</v>
      </c>
      <c r="B280" t="s">
        <v>9567</v>
      </c>
      <c r="C280" s="1">
        <v>44445</v>
      </c>
      <c r="D280">
        <v>9</v>
      </c>
      <c r="E280" t="s">
        <v>263</v>
      </c>
      <c r="F280" t="s">
        <v>73</v>
      </c>
      <c r="H280">
        <v>2021</v>
      </c>
      <c r="I280" t="s">
        <v>9568</v>
      </c>
      <c r="J280" t="s">
        <v>9350</v>
      </c>
      <c r="K280" t="s">
        <v>190</v>
      </c>
      <c r="L280">
        <v>2</v>
      </c>
      <c r="N280" t="s">
        <v>9647</v>
      </c>
      <c r="P280" t="s">
        <v>2538</v>
      </c>
      <c r="Y280">
        <v>2</v>
      </c>
      <c r="AI280" t="s">
        <v>31</v>
      </c>
      <c r="AT280" t="s">
        <v>75</v>
      </c>
      <c r="AU280" t="s">
        <v>9569</v>
      </c>
      <c r="AV280" t="s">
        <v>9570</v>
      </c>
      <c r="AY280">
        <v>8.8170003999999995</v>
      </c>
      <c r="AZ280">
        <v>6.683000088</v>
      </c>
      <c r="BA280" t="s">
        <v>9351</v>
      </c>
      <c r="BB280" t="s">
        <v>64</v>
      </c>
    </row>
    <row r="281" spans="1:54" x14ac:dyDescent="0.3">
      <c r="A281">
        <v>2728</v>
      </c>
      <c r="B281" t="s">
        <v>9402</v>
      </c>
      <c r="C281" s="1">
        <v>42863</v>
      </c>
      <c r="D281">
        <v>5</v>
      </c>
      <c r="E281" t="s">
        <v>55</v>
      </c>
      <c r="F281" t="s">
        <v>73</v>
      </c>
      <c r="H281">
        <v>2017</v>
      </c>
      <c r="I281" t="s">
        <v>9403</v>
      </c>
      <c r="J281" t="s">
        <v>9404</v>
      </c>
      <c r="K281" t="s">
        <v>4620</v>
      </c>
      <c r="L281">
        <v>3</v>
      </c>
      <c r="N281" t="s">
        <v>9619</v>
      </c>
      <c r="O281" t="s">
        <v>7801</v>
      </c>
      <c r="X281">
        <v>3</v>
      </c>
      <c r="AI281" t="s">
        <v>31</v>
      </c>
      <c r="AJ281" t="s">
        <v>32</v>
      </c>
      <c r="AT281" t="s">
        <v>75</v>
      </c>
      <c r="AV281" t="s">
        <v>9405</v>
      </c>
      <c r="AY281">
        <v>6.3105797770000001</v>
      </c>
      <c r="AZ281">
        <v>8.1118698120000001</v>
      </c>
      <c r="BA281" t="s">
        <v>9406</v>
      </c>
      <c r="BB281" t="s">
        <v>64</v>
      </c>
    </row>
    <row r="282" spans="1:54" x14ac:dyDescent="0.3">
      <c r="A282">
        <v>3428</v>
      </c>
      <c r="B282" t="s">
        <v>9550</v>
      </c>
      <c r="C282" s="1">
        <v>44010</v>
      </c>
      <c r="D282">
        <v>6</v>
      </c>
      <c r="E282" t="s">
        <v>87</v>
      </c>
      <c r="F282" t="s">
        <v>56</v>
      </c>
      <c r="H282">
        <v>2020</v>
      </c>
      <c r="J282" t="s">
        <v>9551</v>
      </c>
      <c r="K282" t="s">
        <v>356</v>
      </c>
      <c r="L282">
        <v>6</v>
      </c>
      <c r="N282" t="s">
        <v>9636</v>
      </c>
      <c r="O282" t="s">
        <v>7801</v>
      </c>
      <c r="X282">
        <v>6</v>
      </c>
      <c r="AL282" t="s">
        <v>75</v>
      </c>
      <c r="AP282" t="s">
        <v>38</v>
      </c>
      <c r="AT282" t="s">
        <v>75</v>
      </c>
      <c r="AV282" t="s">
        <v>9552</v>
      </c>
      <c r="AW282" t="s">
        <v>9553</v>
      </c>
      <c r="AX282" t="s">
        <v>9554</v>
      </c>
      <c r="AY282">
        <v>6.8711399999999996</v>
      </c>
      <c r="AZ282">
        <v>8.4225463870000006</v>
      </c>
      <c r="BA282" t="s">
        <v>9555</v>
      </c>
      <c r="BB282" t="s">
        <v>64</v>
      </c>
    </row>
    <row r="283" spans="1:54" x14ac:dyDescent="0.3">
      <c r="A283">
        <v>99</v>
      </c>
      <c r="B283" t="s">
        <v>440</v>
      </c>
      <c r="C283" s="1">
        <v>40894</v>
      </c>
      <c r="D283">
        <v>12</v>
      </c>
      <c r="E283" t="s">
        <v>390</v>
      </c>
      <c r="F283" t="s">
        <v>206</v>
      </c>
      <c r="G283">
        <v>1</v>
      </c>
      <c r="H283">
        <v>2011</v>
      </c>
      <c r="I283" t="s">
        <v>80</v>
      </c>
      <c r="J283" t="s">
        <v>80</v>
      </c>
      <c r="K283" t="s">
        <v>81</v>
      </c>
      <c r="L283">
        <v>3</v>
      </c>
      <c r="M283" t="s">
        <v>58</v>
      </c>
      <c r="N283" t="s">
        <v>9676</v>
      </c>
      <c r="V283">
        <v>3</v>
      </c>
      <c r="AH283" t="s">
        <v>30</v>
      </c>
      <c r="AT283" t="s">
        <v>75</v>
      </c>
      <c r="AU283" t="s">
        <v>441</v>
      </c>
      <c r="AV283" t="s">
        <v>432</v>
      </c>
      <c r="AW283" t="s">
        <v>438</v>
      </c>
      <c r="BA283" t="s">
        <v>85</v>
      </c>
      <c r="BB283" t="s">
        <v>64</v>
      </c>
    </row>
    <row r="284" spans="1:54" x14ac:dyDescent="0.3">
      <c r="A284">
        <v>101</v>
      </c>
      <c r="B284" t="s">
        <v>449</v>
      </c>
      <c r="C284" s="1">
        <v>40895</v>
      </c>
      <c r="D284">
        <v>12</v>
      </c>
      <c r="E284" t="s">
        <v>390</v>
      </c>
      <c r="F284" t="s">
        <v>56</v>
      </c>
      <c r="G284">
        <v>0</v>
      </c>
      <c r="H284">
        <v>2011</v>
      </c>
      <c r="I284" t="s">
        <v>450</v>
      </c>
      <c r="J284" t="s">
        <v>451</v>
      </c>
      <c r="K284" t="s">
        <v>65</v>
      </c>
      <c r="L284">
        <v>1</v>
      </c>
      <c r="M284" t="s">
        <v>58</v>
      </c>
      <c r="N284" t="s">
        <v>9676</v>
      </c>
      <c r="V284">
        <v>1</v>
      </c>
      <c r="AH284" t="s">
        <v>30</v>
      </c>
      <c r="AT284" t="s">
        <v>75</v>
      </c>
      <c r="AU284" t="s">
        <v>452</v>
      </c>
      <c r="AV284" t="s">
        <v>453</v>
      </c>
      <c r="AW284" t="s">
        <v>454</v>
      </c>
      <c r="AX284" t="s">
        <v>455</v>
      </c>
      <c r="BA284" t="s">
        <v>456</v>
      </c>
      <c r="BB284" t="s">
        <v>64</v>
      </c>
    </row>
    <row r="285" spans="1:54" x14ac:dyDescent="0.3">
      <c r="A285">
        <v>102</v>
      </c>
      <c r="B285" t="s">
        <v>457</v>
      </c>
      <c r="C285" s="1">
        <v>40896</v>
      </c>
      <c r="D285">
        <v>12</v>
      </c>
      <c r="E285" t="s">
        <v>390</v>
      </c>
      <c r="F285" t="s">
        <v>73</v>
      </c>
      <c r="G285">
        <v>0</v>
      </c>
      <c r="H285">
        <v>2011</v>
      </c>
      <c r="I285" t="s">
        <v>335</v>
      </c>
      <c r="J285" t="s">
        <v>335</v>
      </c>
      <c r="K285" t="s">
        <v>336</v>
      </c>
      <c r="L285">
        <v>1</v>
      </c>
      <c r="M285" t="s">
        <v>58</v>
      </c>
      <c r="N285" t="s">
        <v>9676</v>
      </c>
      <c r="V285">
        <v>1</v>
      </c>
      <c r="AH285" t="s">
        <v>30</v>
      </c>
      <c r="AT285" t="s">
        <v>75</v>
      </c>
      <c r="AU285" t="s">
        <v>444</v>
      </c>
      <c r="AV285" t="s">
        <v>458</v>
      </c>
      <c r="AW285" t="s">
        <v>459</v>
      </c>
      <c r="BA285" t="s">
        <v>340</v>
      </c>
      <c r="BB285" t="s">
        <v>64</v>
      </c>
    </row>
    <row r="286" spans="1:54" x14ac:dyDescent="0.3">
      <c r="A286">
        <v>189</v>
      </c>
      <c r="B286" t="s">
        <v>832</v>
      </c>
      <c r="C286" s="1">
        <v>40970</v>
      </c>
      <c r="D286">
        <v>3</v>
      </c>
      <c r="E286" t="s">
        <v>828</v>
      </c>
      <c r="F286" t="s">
        <v>203</v>
      </c>
      <c r="G286">
        <v>0</v>
      </c>
      <c r="H286">
        <v>2012</v>
      </c>
      <c r="I286" t="s">
        <v>394</v>
      </c>
      <c r="J286" t="s">
        <v>80</v>
      </c>
      <c r="K286" t="s">
        <v>81</v>
      </c>
      <c r="L286">
        <v>3</v>
      </c>
      <c r="M286" t="s">
        <v>58</v>
      </c>
      <c r="N286" t="s">
        <v>9676</v>
      </c>
      <c r="V286">
        <v>3</v>
      </c>
      <c r="AH286" t="s">
        <v>30</v>
      </c>
      <c r="AT286" t="s">
        <v>75</v>
      </c>
      <c r="AV286" t="s">
        <v>833</v>
      </c>
      <c r="AW286" t="s">
        <v>834</v>
      </c>
      <c r="BA286" t="s">
        <v>85</v>
      </c>
      <c r="BB286" t="s">
        <v>64</v>
      </c>
    </row>
    <row r="287" spans="1:54" x14ac:dyDescent="0.3">
      <c r="A287">
        <v>2530</v>
      </c>
      <c r="B287" t="s">
        <v>9313</v>
      </c>
      <c r="C287" s="1">
        <v>41555</v>
      </c>
      <c r="D287">
        <v>10</v>
      </c>
      <c r="E287" t="s">
        <v>290</v>
      </c>
      <c r="F287" t="s">
        <v>100</v>
      </c>
      <c r="H287">
        <v>2013</v>
      </c>
      <c r="I287" t="s">
        <v>430</v>
      </c>
      <c r="K287" t="s">
        <v>430</v>
      </c>
      <c r="L287">
        <v>1</v>
      </c>
      <c r="N287" t="s">
        <v>9615</v>
      </c>
      <c r="AE287">
        <v>1</v>
      </c>
      <c r="AI287" t="s">
        <v>31</v>
      </c>
      <c r="AV287" t="s">
        <v>9314</v>
      </c>
      <c r="BA287" t="s">
        <v>1468</v>
      </c>
      <c r="BB287" t="s">
        <v>64</v>
      </c>
    </row>
    <row r="288" spans="1:54" x14ac:dyDescent="0.3">
      <c r="A288">
        <v>1089</v>
      </c>
      <c r="B288" t="s">
        <v>4090</v>
      </c>
      <c r="C288" s="1">
        <v>42188</v>
      </c>
      <c r="D288">
        <v>7</v>
      </c>
      <c r="E288" t="s">
        <v>154</v>
      </c>
      <c r="F288" t="s">
        <v>203</v>
      </c>
      <c r="H288">
        <v>2015</v>
      </c>
      <c r="I288" t="s">
        <v>4091</v>
      </c>
      <c r="J288" t="s">
        <v>94</v>
      </c>
      <c r="K288" t="s">
        <v>81</v>
      </c>
      <c r="L288">
        <v>11</v>
      </c>
      <c r="M288" t="s">
        <v>58</v>
      </c>
      <c r="N288" t="s">
        <v>9687</v>
      </c>
      <c r="V288">
        <v>11</v>
      </c>
      <c r="AJ288" t="s">
        <v>32</v>
      </c>
      <c r="AT288" t="s">
        <v>75</v>
      </c>
      <c r="AV288" t="s">
        <v>4092</v>
      </c>
      <c r="AW288" t="s">
        <v>4093</v>
      </c>
      <c r="AY288">
        <v>10.61758041</v>
      </c>
      <c r="AZ288">
        <v>12.17827988</v>
      </c>
      <c r="BA288" t="s">
        <v>98</v>
      </c>
      <c r="BB288" t="s">
        <v>64</v>
      </c>
    </row>
    <row r="289" spans="1:54" x14ac:dyDescent="0.3">
      <c r="A289">
        <v>1816</v>
      </c>
      <c r="B289" t="s">
        <v>6806</v>
      </c>
      <c r="C289" s="1">
        <v>43370</v>
      </c>
      <c r="D289">
        <v>9</v>
      </c>
      <c r="E289" t="s">
        <v>263</v>
      </c>
      <c r="F289" t="s">
        <v>88</v>
      </c>
      <c r="H289">
        <v>2018</v>
      </c>
      <c r="K289" t="s">
        <v>81</v>
      </c>
      <c r="L289">
        <v>1</v>
      </c>
      <c r="M289" t="s">
        <v>58</v>
      </c>
      <c r="N289" t="s">
        <v>9687</v>
      </c>
      <c r="V289">
        <v>1</v>
      </c>
      <c r="AU289" t="s">
        <v>6807</v>
      </c>
      <c r="AV289" t="s">
        <v>6808</v>
      </c>
      <c r="AW289" t="s">
        <v>6809</v>
      </c>
      <c r="AX289" t="s">
        <v>6810</v>
      </c>
      <c r="AY289">
        <v>11.890483</v>
      </c>
      <c r="AZ289">
        <v>13.147756579999999</v>
      </c>
      <c r="BA289" t="s">
        <v>1910</v>
      </c>
      <c r="BB289" t="s">
        <v>64</v>
      </c>
    </row>
    <row r="290" spans="1:54" x14ac:dyDescent="0.3">
      <c r="A290">
        <v>233</v>
      </c>
      <c r="B290" t="s">
        <v>1018</v>
      </c>
      <c r="C290" s="1">
        <v>41014</v>
      </c>
      <c r="D290">
        <v>4</v>
      </c>
      <c r="E290" t="s">
        <v>949</v>
      </c>
      <c r="F290" t="s">
        <v>56</v>
      </c>
      <c r="G290">
        <v>1</v>
      </c>
      <c r="H290">
        <v>2012</v>
      </c>
      <c r="J290" t="s">
        <v>185</v>
      </c>
      <c r="K290" t="s">
        <v>65</v>
      </c>
      <c r="L290">
        <v>1</v>
      </c>
      <c r="M290" t="s">
        <v>58</v>
      </c>
      <c r="N290" t="s">
        <v>9687</v>
      </c>
      <c r="V290">
        <v>1</v>
      </c>
      <c r="AM290" t="s">
        <v>82</v>
      </c>
      <c r="AT290" t="s">
        <v>75</v>
      </c>
      <c r="AU290" t="s">
        <v>1019</v>
      </c>
      <c r="AV290" t="s">
        <v>1020</v>
      </c>
      <c r="AW290" t="s">
        <v>1021</v>
      </c>
      <c r="AX290" t="s">
        <v>1022</v>
      </c>
      <c r="BA290" t="s">
        <v>187</v>
      </c>
      <c r="BB290" t="s">
        <v>64</v>
      </c>
    </row>
    <row r="291" spans="1:54" x14ac:dyDescent="0.3">
      <c r="A291">
        <v>328</v>
      </c>
      <c r="B291" t="s">
        <v>1395</v>
      </c>
      <c r="C291" s="1">
        <v>41149</v>
      </c>
      <c r="D291">
        <v>8</v>
      </c>
      <c r="E291" t="s">
        <v>212</v>
      </c>
      <c r="F291" t="s">
        <v>100</v>
      </c>
      <c r="G291">
        <v>3</v>
      </c>
      <c r="H291">
        <v>2012</v>
      </c>
      <c r="I291" t="s">
        <v>1396</v>
      </c>
      <c r="J291" t="s">
        <v>80</v>
      </c>
      <c r="K291" t="s">
        <v>81</v>
      </c>
      <c r="L291">
        <v>2</v>
      </c>
      <c r="M291" t="s">
        <v>58</v>
      </c>
      <c r="N291" t="s">
        <v>9687</v>
      </c>
      <c r="V291">
        <v>1</v>
      </c>
      <c r="AE291">
        <v>1</v>
      </c>
      <c r="AH291" t="s">
        <v>30</v>
      </c>
      <c r="AT291" t="s">
        <v>75</v>
      </c>
      <c r="AV291" t="s">
        <v>1397</v>
      </c>
      <c r="AW291" t="s">
        <v>1398</v>
      </c>
      <c r="AX291" t="s">
        <v>1399</v>
      </c>
      <c r="BA291" t="s">
        <v>85</v>
      </c>
      <c r="BB291" t="s">
        <v>64</v>
      </c>
    </row>
    <row r="292" spans="1:54" x14ac:dyDescent="0.3">
      <c r="A292">
        <v>682</v>
      </c>
      <c r="B292" t="s">
        <v>2555</v>
      </c>
      <c r="C292" s="1">
        <v>41775</v>
      </c>
      <c r="D292">
        <v>5</v>
      </c>
      <c r="E292" t="s">
        <v>55</v>
      </c>
      <c r="F292" t="s">
        <v>203</v>
      </c>
      <c r="H292">
        <v>2014</v>
      </c>
      <c r="I292" t="s">
        <v>785</v>
      </c>
      <c r="J292" t="s">
        <v>785</v>
      </c>
      <c r="K292" t="s">
        <v>251</v>
      </c>
      <c r="L292">
        <v>70</v>
      </c>
      <c r="M292" t="s">
        <v>58</v>
      </c>
      <c r="N292" t="s">
        <v>9687</v>
      </c>
      <c r="P292" t="s">
        <v>2538</v>
      </c>
      <c r="V292">
        <v>70</v>
      </c>
      <c r="AV292" t="s">
        <v>2556</v>
      </c>
      <c r="AW292" t="s">
        <v>2557</v>
      </c>
      <c r="AX292" t="s">
        <v>2558</v>
      </c>
      <c r="AY292">
        <v>10.802499770000001</v>
      </c>
      <c r="AZ292">
        <v>13.452899929999999</v>
      </c>
      <c r="BA292" t="s">
        <v>788</v>
      </c>
      <c r="BB292" t="s">
        <v>64</v>
      </c>
    </row>
    <row r="293" spans="1:54" x14ac:dyDescent="0.3">
      <c r="A293">
        <v>709</v>
      </c>
      <c r="B293" t="s">
        <v>2661</v>
      </c>
      <c r="C293" s="1">
        <v>41792</v>
      </c>
      <c r="D293">
        <v>6</v>
      </c>
      <c r="E293" t="s">
        <v>87</v>
      </c>
      <c r="F293" t="s">
        <v>73</v>
      </c>
      <c r="H293">
        <v>2014</v>
      </c>
      <c r="I293" t="s">
        <v>94</v>
      </c>
      <c r="J293" t="s">
        <v>94</v>
      </c>
      <c r="K293" t="s">
        <v>81</v>
      </c>
      <c r="L293">
        <v>4</v>
      </c>
      <c r="M293" t="s">
        <v>58</v>
      </c>
      <c r="N293" t="s">
        <v>9687</v>
      </c>
      <c r="V293">
        <v>4</v>
      </c>
      <c r="AI293" t="s">
        <v>31</v>
      </c>
      <c r="AU293" t="s">
        <v>2662</v>
      </c>
      <c r="AV293" t="s">
        <v>2663</v>
      </c>
      <c r="AY293">
        <v>10.61758041</v>
      </c>
      <c r="AZ293">
        <v>12.17827988</v>
      </c>
      <c r="BA293" t="s">
        <v>98</v>
      </c>
      <c r="BB293" t="s">
        <v>64</v>
      </c>
    </row>
    <row r="294" spans="1:54" x14ac:dyDescent="0.3">
      <c r="A294">
        <v>710</v>
      </c>
      <c r="B294" t="s">
        <v>2664</v>
      </c>
      <c r="C294" s="1">
        <v>41792</v>
      </c>
      <c r="D294">
        <v>6</v>
      </c>
      <c r="E294" t="s">
        <v>87</v>
      </c>
      <c r="F294" t="s">
        <v>73</v>
      </c>
      <c r="H294">
        <v>2014</v>
      </c>
      <c r="I294" t="s">
        <v>2275</v>
      </c>
      <c r="J294" t="s">
        <v>736</v>
      </c>
      <c r="K294" t="s">
        <v>81</v>
      </c>
      <c r="L294">
        <v>5</v>
      </c>
      <c r="M294" t="s">
        <v>58</v>
      </c>
      <c r="N294" t="s">
        <v>9687</v>
      </c>
      <c r="V294">
        <v>5</v>
      </c>
      <c r="AI294" t="s">
        <v>31</v>
      </c>
      <c r="AU294" t="s">
        <v>2665</v>
      </c>
      <c r="AV294" t="s">
        <v>2663</v>
      </c>
      <c r="AY294">
        <v>11.64630032</v>
      </c>
      <c r="AZ294">
        <v>13.4211998</v>
      </c>
      <c r="BA294" t="s">
        <v>739</v>
      </c>
      <c r="BB294" t="s">
        <v>64</v>
      </c>
    </row>
    <row r="295" spans="1:54" x14ac:dyDescent="0.3">
      <c r="A295">
        <v>720</v>
      </c>
      <c r="B295" t="s">
        <v>2704</v>
      </c>
      <c r="C295" s="1">
        <v>41806</v>
      </c>
      <c r="D295">
        <v>6</v>
      </c>
      <c r="E295" t="s">
        <v>87</v>
      </c>
      <c r="F295" t="s">
        <v>73</v>
      </c>
      <c r="H295">
        <v>2014</v>
      </c>
      <c r="I295" t="s">
        <v>2705</v>
      </c>
      <c r="J295" t="s">
        <v>1517</v>
      </c>
      <c r="K295" t="s">
        <v>81</v>
      </c>
      <c r="L295">
        <v>8</v>
      </c>
      <c r="M295" t="s">
        <v>58</v>
      </c>
      <c r="N295" t="s">
        <v>9687</v>
      </c>
      <c r="S295" t="s">
        <v>75</v>
      </c>
      <c r="V295">
        <v>8</v>
      </c>
      <c r="AI295" t="s">
        <v>31</v>
      </c>
      <c r="AT295" t="s">
        <v>75</v>
      </c>
      <c r="AU295" t="s">
        <v>2706</v>
      </c>
      <c r="AV295" t="s">
        <v>2707</v>
      </c>
      <c r="AY295">
        <v>10.868550300000001</v>
      </c>
      <c r="AZ295">
        <v>12.847700120000001</v>
      </c>
      <c r="BA295" t="s">
        <v>1519</v>
      </c>
      <c r="BB295" t="s">
        <v>64</v>
      </c>
    </row>
    <row r="296" spans="1:54" x14ac:dyDescent="0.3">
      <c r="A296">
        <v>899</v>
      </c>
      <c r="B296" t="s">
        <v>3388</v>
      </c>
      <c r="C296" s="1">
        <v>42002</v>
      </c>
      <c r="D296">
        <v>12</v>
      </c>
      <c r="E296" t="s">
        <v>390</v>
      </c>
      <c r="F296" t="s">
        <v>73</v>
      </c>
      <c r="H296">
        <v>2014</v>
      </c>
      <c r="J296" t="s">
        <v>94</v>
      </c>
      <c r="K296" t="s">
        <v>81</v>
      </c>
      <c r="L296">
        <v>9</v>
      </c>
      <c r="M296" t="s">
        <v>58</v>
      </c>
      <c r="N296" t="s">
        <v>9597</v>
      </c>
      <c r="V296">
        <v>9</v>
      </c>
      <c r="AH296" t="s">
        <v>30</v>
      </c>
      <c r="AT296" t="s">
        <v>75</v>
      </c>
      <c r="AU296" t="s">
        <v>3389</v>
      </c>
      <c r="AV296" t="s">
        <v>3390</v>
      </c>
      <c r="AW296" t="s">
        <v>3386</v>
      </c>
      <c r="AY296">
        <v>10.61758041</v>
      </c>
      <c r="AZ296">
        <v>12.17827988</v>
      </c>
      <c r="BA296" t="s">
        <v>98</v>
      </c>
      <c r="BB296" t="s">
        <v>64</v>
      </c>
    </row>
    <row r="297" spans="1:54" x14ac:dyDescent="0.3">
      <c r="A297">
        <v>976</v>
      </c>
      <c r="B297" t="s">
        <v>3681</v>
      </c>
      <c r="C297" s="1">
        <v>42063</v>
      </c>
      <c r="D297">
        <v>2</v>
      </c>
      <c r="E297" t="s">
        <v>650</v>
      </c>
      <c r="F297" t="s">
        <v>206</v>
      </c>
      <c r="H297">
        <v>2015</v>
      </c>
      <c r="I297" t="s">
        <v>1912</v>
      </c>
      <c r="J297" t="s">
        <v>348</v>
      </c>
      <c r="K297" t="s">
        <v>81</v>
      </c>
      <c r="L297">
        <v>4</v>
      </c>
      <c r="M297" t="s">
        <v>58</v>
      </c>
      <c r="N297" t="s">
        <v>9597</v>
      </c>
      <c r="V297">
        <v>2</v>
      </c>
      <c r="AE297">
        <v>2</v>
      </c>
      <c r="AK297" t="s">
        <v>33</v>
      </c>
      <c r="AT297" t="s">
        <v>75</v>
      </c>
      <c r="AV297" t="s">
        <v>3682</v>
      </c>
      <c r="AW297" t="s">
        <v>3683</v>
      </c>
      <c r="AX297" t="s">
        <v>3684</v>
      </c>
      <c r="AY297">
        <v>11.808549879999999</v>
      </c>
      <c r="AZ297">
        <v>12.491570469999999</v>
      </c>
      <c r="BA297" t="s">
        <v>351</v>
      </c>
      <c r="BB297" t="s">
        <v>64</v>
      </c>
    </row>
    <row r="298" spans="1:54" x14ac:dyDescent="0.3">
      <c r="A298">
        <v>985</v>
      </c>
      <c r="B298" t="s">
        <v>3711</v>
      </c>
      <c r="C298" s="1">
        <v>42070</v>
      </c>
      <c r="D298">
        <v>3</v>
      </c>
      <c r="E298" t="s">
        <v>828</v>
      </c>
      <c r="F298" t="s">
        <v>206</v>
      </c>
      <c r="H298">
        <v>2015</v>
      </c>
      <c r="I298" t="s">
        <v>3710</v>
      </c>
      <c r="J298" t="s">
        <v>348</v>
      </c>
      <c r="K298" t="s">
        <v>81</v>
      </c>
      <c r="L298">
        <v>1</v>
      </c>
      <c r="M298" t="s">
        <v>58</v>
      </c>
      <c r="N298" t="s">
        <v>9597</v>
      </c>
      <c r="V298">
        <v>1</v>
      </c>
      <c r="AK298" t="s">
        <v>33</v>
      </c>
      <c r="AT298" t="s">
        <v>75</v>
      </c>
      <c r="AU298" t="s">
        <v>3712</v>
      </c>
      <c r="AV298" t="s">
        <v>3713</v>
      </c>
      <c r="AY298">
        <v>11.808549879999999</v>
      </c>
      <c r="AZ298">
        <v>12.491570469999999</v>
      </c>
      <c r="BA298" t="s">
        <v>351</v>
      </c>
      <c r="BB298" t="s">
        <v>64</v>
      </c>
    </row>
    <row r="299" spans="1:54" x14ac:dyDescent="0.3">
      <c r="A299">
        <v>999</v>
      </c>
      <c r="B299" t="s">
        <v>3760</v>
      </c>
      <c r="C299" s="1">
        <v>42085</v>
      </c>
      <c r="D299">
        <v>3</v>
      </c>
      <c r="E299" t="s">
        <v>828</v>
      </c>
      <c r="F299" t="s">
        <v>56</v>
      </c>
      <c r="H299">
        <v>2015</v>
      </c>
      <c r="I299" t="s">
        <v>3761</v>
      </c>
      <c r="J299" t="s">
        <v>736</v>
      </c>
      <c r="K299" t="s">
        <v>81</v>
      </c>
      <c r="L299">
        <v>2</v>
      </c>
      <c r="M299" t="s">
        <v>58</v>
      </c>
      <c r="N299" t="s">
        <v>9597</v>
      </c>
      <c r="V299">
        <v>2</v>
      </c>
      <c r="AK299" t="s">
        <v>33</v>
      </c>
      <c r="AT299" t="s">
        <v>75</v>
      </c>
      <c r="AV299" t="s">
        <v>3762</v>
      </c>
      <c r="AY299">
        <v>11.64630032</v>
      </c>
      <c r="AZ299">
        <v>13.4211998</v>
      </c>
      <c r="BA299" t="s">
        <v>739</v>
      </c>
      <c r="BB299" t="s">
        <v>64</v>
      </c>
    </row>
    <row r="300" spans="1:54" x14ac:dyDescent="0.3">
      <c r="A300">
        <v>1069</v>
      </c>
      <c r="B300" t="s">
        <v>4016</v>
      </c>
      <c r="C300" s="1">
        <v>42164</v>
      </c>
      <c r="D300">
        <v>6</v>
      </c>
      <c r="E300" t="s">
        <v>87</v>
      </c>
      <c r="F300" t="s">
        <v>100</v>
      </c>
      <c r="H300">
        <v>2015</v>
      </c>
      <c r="J300" t="s">
        <v>736</v>
      </c>
      <c r="K300" t="s">
        <v>81</v>
      </c>
      <c r="L300">
        <v>3</v>
      </c>
      <c r="M300" t="s">
        <v>58</v>
      </c>
      <c r="N300" t="s">
        <v>9597</v>
      </c>
      <c r="V300">
        <v>3</v>
      </c>
      <c r="AK300" t="s">
        <v>33</v>
      </c>
      <c r="AT300" t="s">
        <v>75</v>
      </c>
      <c r="AU300" t="s">
        <v>4017</v>
      </c>
      <c r="AV300" t="s">
        <v>4018</v>
      </c>
      <c r="AW300" t="s">
        <v>4019</v>
      </c>
      <c r="AY300">
        <v>11.6463</v>
      </c>
      <c r="AZ300">
        <v>13.4211998</v>
      </c>
      <c r="BA300" t="s">
        <v>739</v>
      </c>
      <c r="BB300" t="s">
        <v>64</v>
      </c>
    </row>
    <row r="301" spans="1:54" x14ac:dyDescent="0.3">
      <c r="A301">
        <v>1183</v>
      </c>
      <c r="B301" t="s">
        <v>4443</v>
      </c>
      <c r="C301" s="1">
        <v>42269</v>
      </c>
      <c r="D301">
        <v>9</v>
      </c>
      <c r="E301" t="s">
        <v>263</v>
      </c>
      <c r="F301" t="s">
        <v>100</v>
      </c>
      <c r="H301">
        <v>2015</v>
      </c>
      <c r="I301" t="s">
        <v>4444</v>
      </c>
      <c r="L301">
        <v>2</v>
      </c>
      <c r="M301" t="s">
        <v>58</v>
      </c>
      <c r="N301" t="s">
        <v>9597</v>
      </c>
      <c r="V301">
        <v>2</v>
      </c>
      <c r="AK301" t="s">
        <v>33</v>
      </c>
      <c r="AT301" t="s">
        <v>75</v>
      </c>
      <c r="AV301" t="s">
        <v>4441</v>
      </c>
      <c r="AY301">
        <v>11.11060047</v>
      </c>
      <c r="AZ301">
        <v>14.038900379999999</v>
      </c>
      <c r="BA301" t="s">
        <v>3004</v>
      </c>
      <c r="BB301" t="s">
        <v>64</v>
      </c>
    </row>
    <row r="302" spans="1:54" x14ac:dyDescent="0.3">
      <c r="A302">
        <v>1197</v>
      </c>
      <c r="B302" t="s">
        <v>4503</v>
      </c>
      <c r="C302" s="1">
        <v>42282</v>
      </c>
      <c r="D302">
        <v>10</v>
      </c>
      <c r="E302" t="s">
        <v>290</v>
      </c>
      <c r="F302" t="s">
        <v>73</v>
      </c>
      <c r="H302">
        <v>2015</v>
      </c>
      <c r="I302" t="s">
        <v>3548</v>
      </c>
      <c r="J302" t="s">
        <v>3548</v>
      </c>
      <c r="K302" t="s">
        <v>3549</v>
      </c>
      <c r="L302">
        <v>3</v>
      </c>
      <c r="M302" t="s">
        <v>58</v>
      </c>
      <c r="N302" t="s">
        <v>9597</v>
      </c>
      <c r="V302">
        <v>3</v>
      </c>
      <c r="AH302" t="s">
        <v>30</v>
      </c>
      <c r="AT302" t="s">
        <v>75</v>
      </c>
      <c r="AU302" t="s">
        <v>4504</v>
      </c>
      <c r="AV302" t="s">
        <v>4505</v>
      </c>
      <c r="AW302" t="s">
        <v>4506</v>
      </c>
      <c r="AY302">
        <v>9.6563396449999992</v>
      </c>
      <c r="AZ302">
        <v>6.5312199590000004</v>
      </c>
      <c r="BA302" t="s">
        <v>3553</v>
      </c>
      <c r="BB302" t="s">
        <v>64</v>
      </c>
    </row>
    <row r="303" spans="1:54" x14ac:dyDescent="0.3">
      <c r="A303">
        <v>1219</v>
      </c>
      <c r="B303" t="s">
        <v>4588</v>
      </c>
      <c r="C303" s="1">
        <v>42301</v>
      </c>
      <c r="D303">
        <v>10</v>
      </c>
      <c r="E303" t="s">
        <v>290</v>
      </c>
      <c r="F303" t="s">
        <v>206</v>
      </c>
      <c r="H303">
        <v>2015</v>
      </c>
      <c r="I303" t="s">
        <v>4589</v>
      </c>
      <c r="J303" t="s">
        <v>80</v>
      </c>
      <c r="K303" t="s">
        <v>81</v>
      </c>
      <c r="L303">
        <v>5</v>
      </c>
      <c r="M303" t="s">
        <v>58</v>
      </c>
      <c r="N303" t="s">
        <v>9597</v>
      </c>
      <c r="V303">
        <v>4</v>
      </c>
      <c r="AE303">
        <v>1</v>
      </c>
      <c r="AK303" t="s">
        <v>33</v>
      </c>
      <c r="AT303" t="s">
        <v>75</v>
      </c>
      <c r="AV303" t="s">
        <v>4590</v>
      </c>
      <c r="AW303" t="s">
        <v>4591</v>
      </c>
      <c r="AX303" t="s">
        <v>4592</v>
      </c>
      <c r="AY303">
        <v>11.848400120000001</v>
      </c>
      <c r="AZ303">
        <v>13.17329979</v>
      </c>
      <c r="BA303" t="s">
        <v>85</v>
      </c>
      <c r="BB303" t="s">
        <v>64</v>
      </c>
    </row>
    <row r="304" spans="1:54" x14ac:dyDescent="0.3">
      <c r="A304">
        <v>1220</v>
      </c>
      <c r="B304" t="s">
        <v>4593</v>
      </c>
      <c r="C304" s="1">
        <v>42302</v>
      </c>
      <c r="D304">
        <v>10</v>
      </c>
      <c r="E304" t="s">
        <v>290</v>
      </c>
      <c r="F304" t="s">
        <v>56</v>
      </c>
      <c r="H304">
        <v>2015</v>
      </c>
      <c r="I304" t="s">
        <v>4594</v>
      </c>
      <c r="J304" t="s">
        <v>80</v>
      </c>
      <c r="K304" t="s">
        <v>81</v>
      </c>
      <c r="L304">
        <v>4</v>
      </c>
      <c r="M304" t="s">
        <v>58</v>
      </c>
      <c r="N304" t="s">
        <v>9597</v>
      </c>
      <c r="V304">
        <v>4</v>
      </c>
      <c r="AK304" t="s">
        <v>33</v>
      </c>
      <c r="AT304" t="s">
        <v>75</v>
      </c>
      <c r="AU304" t="s">
        <v>4595</v>
      </c>
      <c r="AV304" t="s">
        <v>4596</v>
      </c>
      <c r="AY304">
        <v>11.848400120000001</v>
      </c>
      <c r="AZ304">
        <v>13.17329979</v>
      </c>
      <c r="BA304" t="s">
        <v>85</v>
      </c>
      <c r="BB304" t="s">
        <v>64</v>
      </c>
    </row>
    <row r="305" spans="1:54" x14ac:dyDescent="0.3">
      <c r="A305">
        <v>1328</v>
      </c>
      <c r="B305" t="s">
        <v>4987</v>
      </c>
      <c r="C305" s="1">
        <v>42468</v>
      </c>
      <c r="D305">
        <v>4</v>
      </c>
      <c r="E305" t="s">
        <v>949</v>
      </c>
      <c r="F305" t="s">
        <v>203</v>
      </c>
      <c r="H305">
        <v>2016</v>
      </c>
      <c r="I305" t="s">
        <v>4988</v>
      </c>
      <c r="J305" t="s">
        <v>696</v>
      </c>
      <c r="K305" t="s">
        <v>81</v>
      </c>
      <c r="L305">
        <v>5</v>
      </c>
      <c r="M305" t="s">
        <v>58</v>
      </c>
      <c r="N305" t="s">
        <v>9597</v>
      </c>
      <c r="V305">
        <v>5</v>
      </c>
      <c r="AI305" t="s">
        <v>31</v>
      </c>
      <c r="AT305" t="s">
        <v>75</v>
      </c>
      <c r="AV305" t="s">
        <v>4989</v>
      </c>
      <c r="AW305" t="s">
        <v>4990</v>
      </c>
      <c r="AX305" t="s">
        <v>4991</v>
      </c>
      <c r="AY305">
        <v>11.798339840000001</v>
      </c>
      <c r="AZ305">
        <v>13.196570400000001</v>
      </c>
      <c r="BA305" t="s">
        <v>699</v>
      </c>
      <c r="BB305" t="s">
        <v>64</v>
      </c>
    </row>
    <row r="306" spans="1:54" x14ac:dyDescent="0.3">
      <c r="A306">
        <v>1336</v>
      </c>
      <c r="B306" t="s">
        <v>5017</v>
      </c>
      <c r="C306" s="1">
        <v>42483</v>
      </c>
      <c r="D306">
        <v>4</v>
      </c>
      <c r="E306" t="s">
        <v>949</v>
      </c>
      <c r="F306" t="s">
        <v>206</v>
      </c>
      <c r="H306">
        <v>2016</v>
      </c>
      <c r="I306" t="s">
        <v>1561</v>
      </c>
      <c r="J306" t="s">
        <v>80</v>
      </c>
      <c r="K306" t="s">
        <v>81</v>
      </c>
      <c r="L306">
        <v>1</v>
      </c>
      <c r="M306" t="s">
        <v>58</v>
      </c>
      <c r="N306" t="s">
        <v>9597</v>
      </c>
      <c r="V306">
        <v>1</v>
      </c>
      <c r="AK306" t="s">
        <v>33</v>
      </c>
      <c r="AT306" t="s">
        <v>75</v>
      </c>
      <c r="AV306" t="s">
        <v>5018</v>
      </c>
      <c r="AW306" t="s">
        <v>5019</v>
      </c>
      <c r="AX306" t="s">
        <v>5020</v>
      </c>
      <c r="AY306">
        <v>11.848400120000001</v>
      </c>
      <c r="AZ306">
        <v>13.17329979</v>
      </c>
      <c r="BA306" t="s">
        <v>85</v>
      </c>
      <c r="BB306" t="s">
        <v>64</v>
      </c>
    </row>
    <row r="307" spans="1:54" x14ac:dyDescent="0.3">
      <c r="A307">
        <v>1340</v>
      </c>
      <c r="B307" t="s">
        <v>5029</v>
      </c>
      <c r="C307" s="1">
        <v>42499</v>
      </c>
      <c r="D307">
        <v>5</v>
      </c>
      <c r="E307" t="s">
        <v>55</v>
      </c>
      <c r="F307" t="s">
        <v>73</v>
      </c>
      <c r="H307">
        <v>2016</v>
      </c>
      <c r="I307" t="s">
        <v>3408</v>
      </c>
      <c r="J307" t="s">
        <v>2795</v>
      </c>
      <c r="K307" t="s">
        <v>2519</v>
      </c>
      <c r="L307">
        <v>2</v>
      </c>
      <c r="M307" t="s">
        <v>58</v>
      </c>
      <c r="N307" t="s">
        <v>9597</v>
      </c>
      <c r="V307">
        <v>2</v>
      </c>
      <c r="AI307" t="s">
        <v>31</v>
      </c>
      <c r="AK307" t="s">
        <v>33</v>
      </c>
      <c r="AT307" t="s">
        <v>75</v>
      </c>
      <c r="AV307" t="s">
        <v>5030</v>
      </c>
      <c r="AY307">
        <v>11.0461998</v>
      </c>
      <c r="AZ307">
        <v>14.13969994</v>
      </c>
      <c r="BA307" t="s">
        <v>2798</v>
      </c>
      <c r="BB307" t="s">
        <v>64</v>
      </c>
    </row>
    <row r="308" spans="1:54" x14ac:dyDescent="0.3">
      <c r="A308">
        <v>1341</v>
      </c>
      <c r="B308" t="s">
        <v>5031</v>
      </c>
      <c r="C308" s="1">
        <v>42501</v>
      </c>
      <c r="D308">
        <v>5</v>
      </c>
      <c r="E308" t="s">
        <v>55</v>
      </c>
      <c r="F308" t="s">
        <v>169</v>
      </c>
      <c r="H308">
        <v>2016</v>
      </c>
      <c r="J308" t="s">
        <v>80</v>
      </c>
      <c r="K308" t="s">
        <v>81</v>
      </c>
      <c r="L308">
        <v>1</v>
      </c>
      <c r="M308" t="s">
        <v>58</v>
      </c>
      <c r="N308" t="s">
        <v>9597</v>
      </c>
      <c r="V308">
        <v>1</v>
      </c>
      <c r="AK308" t="s">
        <v>33</v>
      </c>
      <c r="AQ308" t="s">
        <v>39</v>
      </c>
      <c r="AV308" t="s">
        <v>5032</v>
      </c>
      <c r="AY308">
        <v>11.848400120000001</v>
      </c>
      <c r="AZ308">
        <v>13.17329979</v>
      </c>
      <c r="BA308" t="s">
        <v>85</v>
      </c>
      <c r="BB308" t="s">
        <v>64</v>
      </c>
    </row>
    <row r="309" spans="1:54" x14ac:dyDescent="0.3">
      <c r="A309">
        <v>1345</v>
      </c>
      <c r="B309" t="s">
        <v>5043</v>
      </c>
      <c r="C309" s="1">
        <v>42513</v>
      </c>
      <c r="D309">
        <v>5</v>
      </c>
      <c r="E309" t="s">
        <v>55</v>
      </c>
      <c r="F309" t="s">
        <v>73</v>
      </c>
      <c r="H309">
        <v>2016</v>
      </c>
      <c r="J309" t="s">
        <v>1498</v>
      </c>
      <c r="K309" t="s">
        <v>81</v>
      </c>
      <c r="L309">
        <v>1</v>
      </c>
      <c r="M309" t="s">
        <v>58</v>
      </c>
      <c r="N309" t="s">
        <v>9597</v>
      </c>
      <c r="V309">
        <v>1</v>
      </c>
      <c r="AI309" t="s">
        <v>31</v>
      </c>
      <c r="AT309" t="s">
        <v>75</v>
      </c>
      <c r="AV309" t="s">
        <v>5044</v>
      </c>
      <c r="AY309">
        <v>11.08539963</v>
      </c>
      <c r="AZ309">
        <v>13.69190025</v>
      </c>
      <c r="BA309" t="s">
        <v>1499</v>
      </c>
      <c r="BB309" t="s">
        <v>64</v>
      </c>
    </row>
    <row r="310" spans="1:54" x14ac:dyDescent="0.3">
      <c r="A310">
        <v>1360</v>
      </c>
      <c r="B310" t="s">
        <v>5099</v>
      </c>
      <c r="C310" s="1">
        <v>42547</v>
      </c>
      <c r="D310">
        <v>6</v>
      </c>
      <c r="E310" t="s">
        <v>87</v>
      </c>
      <c r="F310" t="s">
        <v>56</v>
      </c>
      <c r="H310">
        <v>2016</v>
      </c>
      <c r="J310" t="s">
        <v>80</v>
      </c>
      <c r="K310" t="s">
        <v>81</v>
      </c>
      <c r="L310">
        <v>2</v>
      </c>
      <c r="M310" t="s">
        <v>58</v>
      </c>
      <c r="N310" t="s">
        <v>9597</v>
      </c>
      <c r="V310">
        <v>2</v>
      </c>
      <c r="AK310" t="s">
        <v>33</v>
      </c>
      <c r="AT310" t="s">
        <v>75</v>
      </c>
      <c r="AV310" t="s">
        <v>5100</v>
      </c>
      <c r="AW310" t="s">
        <v>5101</v>
      </c>
      <c r="AY310">
        <v>11.848400120000001</v>
      </c>
      <c r="AZ310">
        <v>13.17329979</v>
      </c>
      <c r="BA310" t="s">
        <v>85</v>
      </c>
      <c r="BB310" t="s">
        <v>64</v>
      </c>
    </row>
    <row r="311" spans="1:54" x14ac:dyDescent="0.3">
      <c r="A311">
        <v>1364</v>
      </c>
      <c r="B311" t="s">
        <v>5113</v>
      </c>
      <c r="C311" s="1">
        <v>42555</v>
      </c>
      <c r="D311">
        <v>7</v>
      </c>
      <c r="E311" t="s">
        <v>154</v>
      </c>
      <c r="F311" t="s">
        <v>73</v>
      </c>
      <c r="H311">
        <v>2016</v>
      </c>
      <c r="J311" t="s">
        <v>1819</v>
      </c>
      <c r="K311" t="s">
        <v>81</v>
      </c>
      <c r="L311">
        <v>3</v>
      </c>
      <c r="M311" t="s">
        <v>58</v>
      </c>
      <c r="N311" t="s">
        <v>9597</v>
      </c>
      <c r="P311" t="s">
        <v>2538</v>
      </c>
      <c r="V311">
        <v>3</v>
      </c>
      <c r="AI311" t="s">
        <v>31</v>
      </c>
      <c r="AK311" t="s">
        <v>33</v>
      </c>
      <c r="AT311" t="s">
        <v>75</v>
      </c>
      <c r="AV311" t="s">
        <v>5114</v>
      </c>
      <c r="AW311" t="s">
        <v>5115</v>
      </c>
      <c r="AX311" t="s">
        <v>5116</v>
      </c>
      <c r="AY311">
        <v>12.67990017</v>
      </c>
      <c r="AZ311">
        <v>13.61610031</v>
      </c>
      <c r="BA311" t="s">
        <v>1822</v>
      </c>
      <c r="BB311" t="s">
        <v>64</v>
      </c>
    </row>
    <row r="312" spans="1:54" x14ac:dyDescent="0.3">
      <c r="A312">
        <v>1386</v>
      </c>
      <c r="B312" t="s">
        <v>5205</v>
      </c>
      <c r="C312" s="1">
        <v>42624</v>
      </c>
      <c r="D312">
        <v>9</v>
      </c>
      <c r="E312" t="s">
        <v>263</v>
      </c>
      <c r="F312" t="s">
        <v>56</v>
      </c>
      <c r="H312">
        <v>2016</v>
      </c>
      <c r="J312" t="s">
        <v>999</v>
      </c>
      <c r="K312" t="s">
        <v>81</v>
      </c>
      <c r="L312">
        <v>1</v>
      </c>
      <c r="M312" t="s">
        <v>58</v>
      </c>
      <c r="N312" t="s">
        <v>9597</v>
      </c>
      <c r="V312">
        <v>1</v>
      </c>
      <c r="AI312" t="s">
        <v>31</v>
      </c>
      <c r="AK312" t="s">
        <v>33</v>
      </c>
      <c r="AT312" t="s">
        <v>75</v>
      </c>
      <c r="AV312" t="s">
        <v>5206</v>
      </c>
      <c r="AW312" t="s">
        <v>5207</v>
      </c>
      <c r="AY312">
        <v>12.04399967</v>
      </c>
      <c r="AZ312">
        <v>13.921400070000001</v>
      </c>
      <c r="BA312" t="s">
        <v>1003</v>
      </c>
      <c r="BB312" t="s">
        <v>64</v>
      </c>
    </row>
    <row r="313" spans="1:54" x14ac:dyDescent="0.3">
      <c r="A313">
        <v>1400</v>
      </c>
      <c r="B313" t="s">
        <v>5259</v>
      </c>
      <c r="C313" s="1">
        <v>42649</v>
      </c>
      <c r="D313">
        <v>10</v>
      </c>
      <c r="E313" t="s">
        <v>290</v>
      </c>
      <c r="F313" t="s">
        <v>88</v>
      </c>
      <c r="H313">
        <v>2016</v>
      </c>
      <c r="J313" t="s">
        <v>1498</v>
      </c>
      <c r="K313" t="s">
        <v>81</v>
      </c>
      <c r="L313">
        <v>2</v>
      </c>
      <c r="M313" t="s">
        <v>58</v>
      </c>
      <c r="N313" t="s">
        <v>9597</v>
      </c>
      <c r="V313">
        <v>2</v>
      </c>
      <c r="AI313" t="s">
        <v>31</v>
      </c>
      <c r="AK313" t="s">
        <v>33</v>
      </c>
      <c r="AT313" t="s">
        <v>75</v>
      </c>
      <c r="AV313" t="s">
        <v>5260</v>
      </c>
      <c r="AW313" t="s">
        <v>5261</v>
      </c>
      <c r="AY313">
        <v>11.08539963</v>
      </c>
      <c r="AZ313">
        <v>13.69190025</v>
      </c>
      <c r="BA313" t="s">
        <v>1499</v>
      </c>
      <c r="BB313" t="s">
        <v>64</v>
      </c>
    </row>
    <row r="314" spans="1:54" x14ac:dyDescent="0.3">
      <c r="A314">
        <v>1401</v>
      </c>
      <c r="B314" t="s">
        <v>5262</v>
      </c>
      <c r="C314" s="1">
        <v>42649</v>
      </c>
      <c r="D314">
        <v>10</v>
      </c>
      <c r="E314" t="s">
        <v>290</v>
      </c>
      <c r="F314" t="s">
        <v>88</v>
      </c>
      <c r="H314">
        <v>2016</v>
      </c>
      <c r="J314" t="s">
        <v>80</v>
      </c>
      <c r="K314" t="s">
        <v>81</v>
      </c>
      <c r="L314">
        <v>1</v>
      </c>
      <c r="M314" t="s">
        <v>58</v>
      </c>
      <c r="N314" t="s">
        <v>9597</v>
      </c>
      <c r="V314">
        <v>1</v>
      </c>
      <c r="AI314" t="s">
        <v>31</v>
      </c>
      <c r="AT314" t="s">
        <v>75</v>
      </c>
      <c r="AV314" t="s">
        <v>5263</v>
      </c>
      <c r="AW314" t="s">
        <v>5264</v>
      </c>
      <c r="AY314">
        <v>11.848400120000001</v>
      </c>
      <c r="AZ314">
        <v>13.17329979</v>
      </c>
      <c r="BA314" t="s">
        <v>85</v>
      </c>
      <c r="BB314" t="s">
        <v>64</v>
      </c>
    </row>
    <row r="315" spans="1:54" x14ac:dyDescent="0.3">
      <c r="A315">
        <v>1410</v>
      </c>
      <c r="B315" t="s">
        <v>5293</v>
      </c>
      <c r="C315" s="1">
        <v>42673</v>
      </c>
      <c r="D315">
        <v>10</v>
      </c>
      <c r="E315" t="s">
        <v>290</v>
      </c>
      <c r="F315" t="s">
        <v>56</v>
      </c>
      <c r="H315">
        <v>2016</v>
      </c>
      <c r="J315" t="s">
        <v>80</v>
      </c>
      <c r="K315" t="s">
        <v>81</v>
      </c>
      <c r="L315">
        <v>1</v>
      </c>
      <c r="M315" t="s">
        <v>58</v>
      </c>
      <c r="N315" t="s">
        <v>9597</v>
      </c>
      <c r="V315">
        <v>1</v>
      </c>
      <c r="AI315" t="s">
        <v>31</v>
      </c>
      <c r="AT315" t="s">
        <v>75</v>
      </c>
      <c r="AV315" t="s">
        <v>5294</v>
      </c>
      <c r="AW315" t="s">
        <v>5295</v>
      </c>
      <c r="AX315" t="s">
        <v>5296</v>
      </c>
      <c r="AY315">
        <v>11.848400120000001</v>
      </c>
      <c r="AZ315">
        <v>13.17329979</v>
      </c>
      <c r="BA315" t="s">
        <v>85</v>
      </c>
      <c r="BB315" t="s">
        <v>64</v>
      </c>
    </row>
    <row r="316" spans="1:54" x14ac:dyDescent="0.3">
      <c r="A316">
        <v>1412</v>
      </c>
      <c r="B316" t="s">
        <v>5302</v>
      </c>
      <c r="C316" s="1">
        <v>42675</v>
      </c>
      <c r="D316">
        <v>11</v>
      </c>
      <c r="E316" t="s">
        <v>327</v>
      </c>
      <c r="F316" t="s">
        <v>100</v>
      </c>
      <c r="H316">
        <v>2016</v>
      </c>
      <c r="J316" t="s">
        <v>1268</v>
      </c>
      <c r="K316" t="s">
        <v>81</v>
      </c>
      <c r="L316">
        <v>8</v>
      </c>
      <c r="M316" t="s">
        <v>58</v>
      </c>
      <c r="N316" t="s">
        <v>9597</v>
      </c>
      <c r="V316">
        <v>8</v>
      </c>
      <c r="AK316" t="s">
        <v>33</v>
      </c>
      <c r="AT316" t="s">
        <v>75</v>
      </c>
      <c r="AV316" t="s">
        <v>5303</v>
      </c>
      <c r="AW316" t="s">
        <v>5304</v>
      </c>
      <c r="AX316" t="s">
        <v>5305</v>
      </c>
      <c r="AY316">
        <v>12.49260044</v>
      </c>
      <c r="AZ316">
        <v>12.777799610000001</v>
      </c>
      <c r="BA316" t="s">
        <v>1272</v>
      </c>
      <c r="BB316" t="s">
        <v>64</v>
      </c>
    </row>
    <row r="317" spans="1:54" x14ac:dyDescent="0.3">
      <c r="A317">
        <v>1425</v>
      </c>
      <c r="B317" t="s">
        <v>5349</v>
      </c>
      <c r="C317" s="1">
        <v>42693</v>
      </c>
      <c r="D317">
        <v>11</v>
      </c>
      <c r="E317" t="s">
        <v>327</v>
      </c>
      <c r="F317" t="s">
        <v>206</v>
      </c>
      <c r="H317">
        <v>2016</v>
      </c>
      <c r="J317" t="s">
        <v>80</v>
      </c>
      <c r="K317" t="s">
        <v>81</v>
      </c>
      <c r="L317">
        <v>1</v>
      </c>
      <c r="M317" t="s">
        <v>58</v>
      </c>
      <c r="N317" t="s">
        <v>9597</v>
      </c>
      <c r="V317">
        <v>1</v>
      </c>
      <c r="AI317" t="s">
        <v>31</v>
      </c>
      <c r="AT317" t="s">
        <v>75</v>
      </c>
      <c r="AV317" t="s">
        <v>5350</v>
      </c>
      <c r="AW317" t="s">
        <v>5351</v>
      </c>
      <c r="AX317" t="s">
        <v>5352</v>
      </c>
      <c r="AY317">
        <v>11.848400120000001</v>
      </c>
      <c r="AZ317">
        <v>13.17329979</v>
      </c>
      <c r="BA317" t="s">
        <v>85</v>
      </c>
      <c r="BB317" t="s">
        <v>64</v>
      </c>
    </row>
    <row r="318" spans="1:54" x14ac:dyDescent="0.3">
      <c r="A318">
        <v>1441</v>
      </c>
      <c r="B318" t="s">
        <v>5405</v>
      </c>
      <c r="C318" s="1">
        <v>42722</v>
      </c>
      <c r="D318">
        <v>12</v>
      </c>
      <c r="E318" t="s">
        <v>390</v>
      </c>
      <c r="F318" t="s">
        <v>56</v>
      </c>
      <c r="H318">
        <v>2016</v>
      </c>
      <c r="I318" t="s">
        <v>5406</v>
      </c>
      <c r="J318" t="s">
        <v>80</v>
      </c>
      <c r="K318" t="s">
        <v>81</v>
      </c>
      <c r="L318">
        <v>2</v>
      </c>
      <c r="M318" t="s">
        <v>58</v>
      </c>
      <c r="N318" t="s">
        <v>9597</v>
      </c>
      <c r="V318">
        <v>2</v>
      </c>
      <c r="AK318" t="s">
        <v>33</v>
      </c>
      <c r="AT318" t="s">
        <v>75</v>
      </c>
      <c r="AV318" t="s">
        <v>5407</v>
      </c>
      <c r="AW318" t="s">
        <v>5408</v>
      </c>
      <c r="AX318" t="s">
        <v>5409</v>
      </c>
      <c r="AY318">
        <v>11.848400120000001</v>
      </c>
      <c r="AZ318">
        <v>13.17329979</v>
      </c>
      <c r="BA318" t="s">
        <v>85</v>
      </c>
      <c r="BB318" t="s">
        <v>64</v>
      </c>
    </row>
    <row r="319" spans="1:54" x14ac:dyDescent="0.3">
      <c r="A319">
        <v>1442</v>
      </c>
      <c r="B319" t="s">
        <v>5410</v>
      </c>
      <c r="C319" s="1">
        <v>42726</v>
      </c>
      <c r="D319">
        <v>12</v>
      </c>
      <c r="E319" t="s">
        <v>390</v>
      </c>
      <c r="F319" t="s">
        <v>88</v>
      </c>
      <c r="H319">
        <v>2016</v>
      </c>
      <c r="I319" t="s">
        <v>2528</v>
      </c>
      <c r="J319" t="s">
        <v>1498</v>
      </c>
      <c r="K319" t="s">
        <v>81</v>
      </c>
      <c r="L319">
        <v>2</v>
      </c>
      <c r="M319" t="s">
        <v>58</v>
      </c>
      <c r="N319" t="s">
        <v>9597</v>
      </c>
      <c r="V319">
        <v>2</v>
      </c>
      <c r="AI319" t="s">
        <v>31</v>
      </c>
      <c r="AK319" t="s">
        <v>33</v>
      </c>
      <c r="AT319" t="s">
        <v>75</v>
      </c>
      <c r="AV319" t="s">
        <v>5411</v>
      </c>
      <c r="AY319">
        <v>11.08539963</v>
      </c>
      <c r="AZ319">
        <v>13.69190025</v>
      </c>
      <c r="BA319" t="s">
        <v>1499</v>
      </c>
      <c r="BB319" t="s">
        <v>64</v>
      </c>
    </row>
    <row r="320" spans="1:54" x14ac:dyDescent="0.3">
      <c r="A320">
        <v>1448</v>
      </c>
      <c r="B320" t="s">
        <v>5428</v>
      </c>
      <c r="C320" s="1">
        <v>42735</v>
      </c>
      <c r="D320">
        <v>12</v>
      </c>
      <c r="E320" t="s">
        <v>390</v>
      </c>
      <c r="F320" t="s">
        <v>206</v>
      </c>
      <c r="H320">
        <v>2016</v>
      </c>
      <c r="J320" t="s">
        <v>80</v>
      </c>
      <c r="K320" t="s">
        <v>81</v>
      </c>
      <c r="L320">
        <v>1</v>
      </c>
      <c r="M320" t="s">
        <v>58</v>
      </c>
      <c r="N320" t="s">
        <v>9597</v>
      </c>
      <c r="V320">
        <v>1</v>
      </c>
      <c r="AK320" t="s">
        <v>33</v>
      </c>
      <c r="AT320" t="s">
        <v>75</v>
      </c>
      <c r="AV320" t="s">
        <v>5429</v>
      </c>
      <c r="AW320" t="s">
        <v>5430</v>
      </c>
      <c r="AY320">
        <v>11.848400120000001</v>
      </c>
      <c r="AZ320">
        <v>13.17329979</v>
      </c>
      <c r="BA320" t="s">
        <v>85</v>
      </c>
      <c r="BB320" t="s">
        <v>64</v>
      </c>
    </row>
    <row r="321" spans="1:54" ht="28.8" x14ac:dyDescent="0.3">
      <c r="A321">
        <v>1450</v>
      </c>
      <c r="B321" s="2" t="s">
        <v>5434</v>
      </c>
      <c r="C321" s="1">
        <v>42739</v>
      </c>
      <c r="D321">
        <v>1</v>
      </c>
      <c r="E321" t="s">
        <v>500</v>
      </c>
      <c r="F321" t="s">
        <v>169</v>
      </c>
      <c r="H321">
        <v>2017</v>
      </c>
      <c r="I321" t="s">
        <v>5435</v>
      </c>
      <c r="J321" t="s">
        <v>785</v>
      </c>
      <c r="K321" t="s">
        <v>251</v>
      </c>
      <c r="L321">
        <v>3</v>
      </c>
      <c r="M321" t="s">
        <v>58</v>
      </c>
      <c r="N321" t="s">
        <v>9597</v>
      </c>
      <c r="P321" t="s">
        <v>2538</v>
      </c>
      <c r="V321">
        <v>3</v>
      </c>
      <c r="AI321" t="s">
        <v>31</v>
      </c>
      <c r="AK321" t="s">
        <v>33</v>
      </c>
      <c r="AT321" t="s">
        <v>75</v>
      </c>
      <c r="AV321" t="s">
        <v>5436</v>
      </c>
      <c r="AW321" t="s">
        <v>5437</v>
      </c>
      <c r="AX321" t="s">
        <v>5438</v>
      </c>
      <c r="AY321">
        <v>10.802499770000001</v>
      </c>
      <c r="AZ321">
        <v>13.452899929999999</v>
      </c>
      <c r="BA321" t="s">
        <v>788</v>
      </c>
      <c r="BB321" t="s">
        <v>64</v>
      </c>
    </row>
    <row r="322" spans="1:54" x14ac:dyDescent="0.3">
      <c r="A322">
        <v>1462</v>
      </c>
      <c r="B322" t="s">
        <v>5481</v>
      </c>
      <c r="C322" s="1">
        <v>42760</v>
      </c>
      <c r="D322">
        <v>1</v>
      </c>
      <c r="E322" t="s">
        <v>500</v>
      </c>
      <c r="F322" t="s">
        <v>169</v>
      </c>
      <c r="H322">
        <v>2017</v>
      </c>
      <c r="J322" t="s">
        <v>80</v>
      </c>
      <c r="K322" t="s">
        <v>81</v>
      </c>
      <c r="L322">
        <v>1</v>
      </c>
      <c r="M322" t="s">
        <v>58</v>
      </c>
      <c r="N322" t="s">
        <v>9597</v>
      </c>
      <c r="V322">
        <v>1</v>
      </c>
      <c r="AK322" t="s">
        <v>33</v>
      </c>
      <c r="AO322" t="s">
        <v>59</v>
      </c>
      <c r="AV322" t="s">
        <v>5482</v>
      </c>
      <c r="AY322">
        <v>11.835369999999999</v>
      </c>
      <c r="AZ322">
        <v>13.15166</v>
      </c>
      <c r="BA322" t="s">
        <v>85</v>
      </c>
      <c r="BB322" t="s">
        <v>64</v>
      </c>
    </row>
    <row r="323" spans="1:54" x14ac:dyDescent="0.3">
      <c r="A323">
        <v>1463</v>
      </c>
      <c r="B323" t="s">
        <v>5483</v>
      </c>
      <c r="C323" s="1">
        <v>42760</v>
      </c>
      <c r="D323">
        <v>1</v>
      </c>
      <c r="E323" t="s">
        <v>500</v>
      </c>
      <c r="F323" t="s">
        <v>169</v>
      </c>
      <c r="H323">
        <v>2017</v>
      </c>
      <c r="J323" t="s">
        <v>1115</v>
      </c>
      <c r="K323" t="s">
        <v>81</v>
      </c>
      <c r="L323">
        <v>3</v>
      </c>
      <c r="M323" t="s">
        <v>58</v>
      </c>
      <c r="N323" t="s">
        <v>9597</v>
      </c>
      <c r="V323">
        <v>2</v>
      </c>
      <c r="W323">
        <v>1</v>
      </c>
      <c r="AK323" t="s">
        <v>33</v>
      </c>
      <c r="AQ323" t="s">
        <v>39</v>
      </c>
      <c r="AV323" t="s">
        <v>5482</v>
      </c>
      <c r="AW323" t="s">
        <v>5484</v>
      </c>
      <c r="AY323">
        <v>12.002039999999999</v>
      </c>
      <c r="AZ323">
        <v>13.53703</v>
      </c>
      <c r="BA323" t="s">
        <v>1118</v>
      </c>
      <c r="BB323" t="s">
        <v>64</v>
      </c>
    </row>
    <row r="324" spans="1:54" x14ac:dyDescent="0.3">
      <c r="A324">
        <v>1469</v>
      </c>
      <c r="B324" t="s">
        <v>5504</v>
      </c>
      <c r="C324" s="1">
        <v>42773</v>
      </c>
      <c r="D324">
        <v>2</v>
      </c>
      <c r="E324" t="s">
        <v>650</v>
      </c>
      <c r="F324" t="s">
        <v>100</v>
      </c>
      <c r="H324">
        <v>2017</v>
      </c>
      <c r="J324" t="s">
        <v>80</v>
      </c>
      <c r="K324" t="s">
        <v>81</v>
      </c>
      <c r="L324">
        <v>1</v>
      </c>
      <c r="M324" t="s">
        <v>58</v>
      </c>
      <c r="N324" t="s">
        <v>9597</v>
      </c>
      <c r="V324">
        <v>1</v>
      </c>
      <c r="AI324" t="s">
        <v>31</v>
      </c>
      <c r="AT324" t="s">
        <v>75</v>
      </c>
      <c r="AV324" t="s">
        <v>5505</v>
      </c>
      <c r="AW324" t="s">
        <v>5506</v>
      </c>
      <c r="AX324" t="s">
        <v>5507</v>
      </c>
      <c r="AY324">
        <v>11.848400120000001</v>
      </c>
      <c r="AZ324">
        <v>13.17329979</v>
      </c>
      <c r="BA324" t="s">
        <v>85</v>
      </c>
      <c r="BB324" t="s">
        <v>64</v>
      </c>
    </row>
    <row r="325" spans="1:54" x14ac:dyDescent="0.3">
      <c r="A325">
        <v>1484</v>
      </c>
      <c r="B325" t="s">
        <v>5563</v>
      </c>
      <c r="C325" s="1">
        <v>42797</v>
      </c>
      <c r="D325">
        <v>3</v>
      </c>
      <c r="E325" t="s">
        <v>828</v>
      </c>
      <c r="F325" t="s">
        <v>203</v>
      </c>
      <c r="H325">
        <v>2017</v>
      </c>
      <c r="J325" t="s">
        <v>80</v>
      </c>
      <c r="K325" t="s">
        <v>81</v>
      </c>
      <c r="L325">
        <v>3</v>
      </c>
      <c r="M325" t="s">
        <v>58</v>
      </c>
      <c r="N325" t="s">
        <v>9597</v>
      </c>
      <c r="V325">
        <v>3</v>
      </c>
      <c r="AK325" t="s">
        <v>33</v>
      </c>
      <c r="AT325" t="s">
        <v>75</v>
      </c>
      <c r="AV325" t="s">
        <v>5564</v>
      </c>
      <c r="AW325" t="s">
        <v>5565</v>
      </c>
      <c r="AX325" t="s">
        <v>5566</v>
      </c>
      <c r="AY325">
        <v>11.848400120000001</v>
      </c>
      <c r="AZ325">
        <v>13.17329979</v>
      </c>
      <c r="BA325" t="s">
        <v>85</v>
      </c>
      <c r="BB325" t="s">
        <v>64</v>
      </c>
    </row>
    <row r="326" spans="1:54" x14ac:dyDescent="0.3">
      <c r="A326">
        <v>1487</v>
      </c>
      <c r="B326" t="s">
        <v>5578</v>
      </c>
      <c r="C326" s="1">
        <v>42805</v>
      </c>
      <c r="D326">
        <v>3</v>
      </c>
      <c r="E326" t="s">
        <v>828</v>
      </c>
      <c r="F326" t="s">
        <v>206</v>
      </c>
      <c r="H326">
        <v>2017</v>
      </c>
      <c r="J326" t="s">
        <v>80</v>
      </c>
      <c r="K326" t="s">
        <v>81</v>
      </c>
      <c r="L326">
        <v>2</v>
      </c>
      <c r="M326" t="s">
        <v>58</v>
      </c>
      <c r="N326" t="s">
        <v>9597</v>
      </c>
      <c r="V326">
        <v>2</v>
      </c>
      <c r="AI326" t="s">
        <v>31</v>
      </c>
      <c r="AT326" t="s">
        <v>75</v>
      </c>
      <c r="AV326" t="s">
        <v>5579</v>
      </c>
      <c r="AW326" t="s">
        <v>5580</v>
      </c>
      <c r="AX326" t="s">
        <v>5581</v>
      </c>
      <c r="AY326">
        <v>11.834199910000001</v>
      </c>
      <c r="AZ326">
        <v>13.063899989999999</v>
      </c>
      <c r="BA326" t="s">
        <v>85</v>
      </c>
      <c r="BB326" t="s">
        <v>64</v>
      </c>
    </row>
    <row r="327" spans="1:54" x14ac:dyDescent="0.3">
      <c r="A327">
        <v>1502</v>
      </c>
      <c r="B327" t="s">
        <v>5636</v>
      </c>
      <c r="C327" s="1">
        <v>42827</v>
      </c>
      <c r="D327">
        <v>4</v>
      </c>
      <c r="E327" t="s">
        <v>949</v>
      </c>
      <c r="F327" t="s">
        <v>56</v>
      </c>
      <c r="H327">
        <v>2017</v>
      </c>
      <c r="I327" t="s">
        <v>5637</v>
      </c>
      <c r="J327" t="s">
        <v>80</v>
      </c>
      <c r="K327" t="s">
        <v>81</v>
      </c>
      <c r="L327">
        <v>2</v>
      </c>
      <c r="M327" t="s">
        <v>58</v>
      </c>
      <c r="N327" t="s">
        <v>9597</v>
      </c>
      <c r="V327">
        <v>2</v>
      </c>
      <c r="AK327" t="s">
        <v>33</v>
      </c>
      <c r="AT327" t="s">
        <v>75</v>
      </c>
      <c r="AV327" t="s">
        <v>5638</v>
      </c>
      <c r="AW327" t="s">
        <v>5639</v>
      </c>
      <c r="AX327" t="s">
        <v>5640</v>
      </c>
      <c r="AY327">
        <v>11.834199910000001</v>
      </c>
      <c r="AZ327">
        <v>13.063899989999999</v>
      </c>
      <c r="BA327" t="s">
        <v>85</v>
      </c>
      <c r="BB327" t="s">
        <v>64</v>
      </c>
    </row>
    <row r="328" spans="1:54" x14ac:dyDescent="0.3">
      <c r="A328">
        <v>1503</v>
      </c>
      <c r="B328" t="s">
        <v>5641</v>
      </c>
      <c r="C328" s="1">
        <v>42827</v>
      </c>
      <c r="D328">
        <v>4</v>
      </c>
      <c r="E328" t="s">
        <v>949</v>
      </c>
      <c r="F328" t="s">
        <v>56</v>
      </c>
      <c r="H328">
        <v>2017</v>
      </c>
      <c r="I328" t="s">
        <v>5642</v>
      </c>
      <c r="J328" t="s">
        <v>696</v>
      </c>
      <c r="K328" t="s">
        <v>81</v>
      </c>
      <c r="L328">
        <v>2</v>
      </c>
      <c r="M328" t="s">
        <v>58</v>
      </c>
      <c r="N328" t="s">
        <v>9597</v>
      </c>
      <c r="V328">
        <v>2</v>
      </c>
      <c r="AK328" t="s">
        <v>33</v>
      </c>
      <c r="AT328" t="s">
        <v>75</v>
      </c>
      <c r="AV328" t="s">
        <v>5643</v>
      </c>
      <c r="AW328" t="s">
        <v>5644</v>
      </c>
      <c r="AY328">
        <v>11.799059870000001</v>
      </c>
      <c r="AZ328">
        <v>13.197159770000001</v>
      </c>
      <c r="BA328" t="s">
        <v>699</v>
      </c>
      <c r="BB328" t="s">
        <v>64</v>
      </c>
    </row>
    <row r="329" spans="1:54" x14ac:dyDescent="0.3">
      <c r="A329">
        <v>1508</v>
      </c>
      <c r="B329" t="s">
        <v>5659</v>
      </c>
      <c r="C329" s="1">
        <v>42833</v>
      </c>
      <c r="D329">
        <v>4</v>
      </c>
      <c r="E329" t="s">
        <v>949</v>
      </c>
      <c r="F329" t="s">
        <v>206</v>
      </c>
      <c r="H329">
        <v>2017</v>
      </c>
      <c r="I329" t="s">
        <v>5660</v>
      </c>
      <c r="J329" t="s">
        <v>80</v>
      </c>
      <c r="K329" t="s">
        <v>81</v>
      </c>
      <c r="L329">
        <v>2</v>
      </c>
      <c r="M329" t="s">
        <v>58</v>
      </c>
      <c r="N329" t="s">
        <v>9597</v>
      </c>
      <c r="V329">
        <v>2</v>
      </c>
      <c r="AK329" t="s">
        <v>33</v>
      </c>
      <c r="AQ329" t="s">
        <v>39</v>
      </c>
      <c r="AV329" t="s">
        <v>5661</v>
      </c>
      <c r="AW329" t="s">
        <v>5662</v>
      </c>
      <c r="AX329" t="s">
        <v>5663</v>
      </c>
      <c r="AY329">
        <v>11.834199910000001</v>
      </c>
      <c r="AZ329">
        <v>13.063899989999999</v>
      </c>
      <c r="BA329" t="s">
        <v>85</v>
      </c>
      <c r="BB329" t="s">
        <v>64</v>
      </c>
    </row>
    <row r="330" spans="1:54" x14ac:dyDescent="0.3">
      <c r="A330">
        <v>1511</v>
      </c>
      <c r="B330" t="s">
        <v>5670</v>
      </c>
      <c r="C330" s="1">
        <v>42835</v>
      </c>
      <c r="D330">
        <v>4</v>
      </c>
      <c r="E330" t="s">
        <v>949</v>
      </c>
      <c r="F330" t="s">
        <v>73</v>
      </c>
      <c r="H330">
        <v>2017</v>
      </c>
      <c r="J330" t="s">
        <v>80</v>
      </c>
      <c r="K330" t="s">
        <v>81</v>
      </c>
      <c r="L330">
        <v>2</v>
      </c>
      <c r="M330" t="s">
        <v>58</v>
      </c>
      <c r="N330" t="s">
        <v>9597</v>
      </c>
      <c r="V330">
        <v>2</v>
      </c>
      <c r="AK330" t="s">
        <v>33</v>
      </c>
      <c r="AS330" t="s">
        <v>41</v>
      </c>
      <c r="AV330" t="s">
        <v>5671</v>
      </c>
      <c r="AW330" t="s">
        <v>5672</v>
      </c>
      <c r="AX330" t="s">
        <v>5673</v>
      </c>
      <c r="AY330">
        <v>11.834199910000001</v>
      </c>
      <c r="AZ330">
        <v>13.063899989999999</v>
      </c>
      <c r="BA330" t="s">
        <v>85</v>
      </c>
      <c r="BB330" t="s">
        <v>64</v>
      </c>
    </row>
    <row r="331" spans="1:54" x14ac:dyDescent="0.3">
      <c r="A331">
        <v>1518</v>
      </c>
      <c r="B331" t="s">
        <v>5696</v>
      </c>
      <c r="C331" s="1">
        <v>42849</v>
      </c>
      <c r="D331">
        <v>4</v>
      </c>
      <c r="E331" t="s">
        <v>949</v>
      </c>
      <c r="F331" t="s">
        <v>73</v>
      </c>
      <c r="H331">
        <v>2017</v>
      </c>
      <c r="I331" t="s">
        <v>5697</v>
      </c>
      <c r="J331" t="s">
        <v>696</v>
      </c>
      <c r="K331" t="s">
        <v>81</v>
      </c>
      <c r="L331">
        <v>3</v>
      </c>
      <c r="M331" t="s">
        <v>58</v>
      </c>
      <c r="N331" t="s">
        <v>9597</v>
      </c>
      <c r="V331">
        <v>3</v>
      </c>
      <c r="AI331" t="s">
        <v>31</v>
      </c>
      <c r="AK331" t="s">
        <v>33</v>
      </c>
      <c r="AT331" t="s">
        <v>75</v>
      </c>
      <c r="AV331" t="s">
        <v>5698</v>
      </c>
      <c r="AW331" t="s">
        <v>5699</v>
      </c>
      <c r="AY331">
        <v>11.799059870000001</v>
      </c>
      <c r="AZ331">
        <v>13.197159770000001</v>
      </c>
      <c r="BA331" t="s">
        <v>699</v>
      </c>
      <c r="BB331" t="s">
        <v>64</v>
      </c>
    </row>
    <row r="332" spans="1:54" x14ac:dyDescent="0.3">
      <c r="A332">
        <v>1520</v>
      </c>
      <c r="B332" t="s">
        <v>5703</v>
      </c>
      <c r="C332" s="1">
        <v>42849</v>
      </c>
      <c r="D332">
        <v>4</v>
      </c>
      <c r="E332" t="s">
        <v>949</v>
      </c>
      <c r="F332" t="s">
        <v>73</v>
      </c>
      <c r="H332">
        <v>2017</v>
      </c>
      <c r="I332" t="s">
        <v>4885</v>
      </c>
      <c r="J332" t="s">
        <v>80</v>
      </c>
      <c r="K332" t="s">
        <v>81</v>
      </c>
      <c r="L332">
        <v>1</v>
      </c>
      <c r="M332" t="s">
        <v>58</v>
      </c>
      <c r="N332" t="s">
        <v>9597</v>
      </c>
      <c r="V332">
        <v>1</v>
      </c>
      <c r="AK332" t="s">
        <v>33</v>
      </c>
      <c r="AT332" t="s">
        <v>75</v>
      </c>
      <c r="AV332" t="s">
        <v>5704</v>
      </c>
      <c r="AY332">
        <v>11.834199910000001</v>
      </c>
      <c r="AZ332">
        <v>13.063899989999999</v>
      </c>
      <c r="BA332" t="s">
        <v>85</v>
      </c>
      <c r="BB332" t="s">
        <v>64</v>
      </c>
    </row>
    <row r="333" spans="1:54" x14ac:dyDescent="0.3">
      <c r="A333">
        <v>1538</v>
      </c>
      <c r="B333" t="s">
        <v>5764</v>
      </c>
      <c r="C333" s="1">
        <v>42875</v>
      </c>
      <c r="D333">
        <v>5</v>
      </c>
      <c r="E333" t="s">
        <v>55</v>
      </c>
      <c r="F333" t="s">
        <v>206</v>
      </c>
      <c r="H333">
        <v>2017</v>
      </c>
      <c r="J333" t="s">
        <v>414</v>
      </c>
      <c r="K333" t="s">
        <v>81</v>
      </c>
      <c r="L333">
        <v>13</v>
      </c>
      <c r="M333" t="s">
        <v>58</v>
      </c>
      <c r="N333" t="s">
        <v>9597</v>
      </c>
      <c r="V333">
        <v>13</v>
      </c>
      <c r="AI333" t="s">
        <v>31</v>
      </c>
      <c r="AT333" t="s">
        <v>75</v>
      </c>
      <c r="AV333" t="s">
        <v>5765</v>
      </c>
      <c r="AW333" t="s">
        <v>5766</v>
      </c>
      <c r="AX333" t="s">
        <v>5767</v>
      </c>
      <c r="AY333">
        <v>12.926239969999999</v>
      </c>
      <c r="AZ333">
        <v>13.57176018</v>
      </c>
      <c r="BA333" t="s">
        <v>417</v>
      </c>
      <c r="BB333" t="s">
        <v>64</v>
      </c>
    </row>
    <row r="334" spans="1:54" x14ac:dyDescent="0.3">
      <c r="A334">
        <v>1539</v>
      </c>
      <c r="B334" t="s">
        <v>5768</v>
      </c>
      <c r="C334" s="1">
        <v>42878</v>
      </c>
      <c r="D334">
        <v>5</v>
      </c>
      <c r="E334" t="s">
        <v>55</v>
      </c>
      <c r="F334" t="s">
        <v>100</v>
      </c>
      <c r="H334">
        <v>2017</v>
      </c>
      <c r="I334" t="s">
        <v>5668</v>
      </c>
      <c r="J334" t="s">
        <v>80</v>
      </c>
      <c r="K334" t="s">
        <v>81</v>
      </c>
      <c r="L334">
        <v>3</v>
      </c>
      <c r="M334" t="s">
        <v>58</v>
      </c>
      <c r="N334" t="s">
        <v>9597</v>
      </c>
      <c r="V334">
        <v>3</v>
      </c>
      <c r="AK334" t="s">
        <v>33</v>
      </c>
      <c r="AT334" t="s">
        <v>75</v>
      </c>
      <c r="AV334" t="s">
        <v>5769</v>
      </c>
      <c r="AW334" t="s">
        <v>5770</v>
      </c>
      <c r="AX334" t="s">
        <v>5771</v>
      </c>
      <c r="AY334">
        <v>11.834199910000001</v>
      </c>
      <c r="AZ334">
        <v>13.063899989999999</v>
      </c>
      <c r="BA334" t="s">
        <v>85</v>
      </c>
      <c r="BB334" t="s">
        <v>64</v>
      </c>
    </row>
    <row r="335" spans="1:54" x14ac:dyDescent="0.3">
      <c r="A335">
        <v>1540</v>
      </c>
      <c r="B335" t="s">
        <v>5772</v>
      </c>
      <c r="C335" s="1">
        <v>42885</v>
      </c>
      <c r="D335">
        <v>5</v>
      </c>
      <c r="E335" t="s">
        <v>55</v>
      </c>
      <c r="F335" t="s">
        <v>100</v>
      </c>
      <c r="H335">
        <v>2017</v>
      </c>
      <c r="J335" t="s">
        <v>80</v>
      </c>
      <c r="K335" t="s">
        <v>81</v>
      </c>
      <c r="L335">
        <v>1</v>
      </c>
      <c r="M335" t="s">
        <v>58</v>
      </c>
      <c r="N335" t="s">
        <v>9597</v>
      </c>
      <c r="V335">
        <v>1</v>
      </c>
      <c r="AI335" t="s">
        <v>31</v>
      </c>
      <c r="AT335" t="s">
        <v>75</v>
      </c>
      <c r="AV335" t="s">
        <v>5773</v>
      </c>
      <c r="AY335">
        <v>11.834199910000001</v>
      </c>
      <c r="AZ335">
        <v>13.063899989999999</v>
      </c>
      <c r="BA335" t="s">
        <v>85</v>
      </c>
      <c r="BB335" t="s">
        <v>64</v>
      </c>
    </row>
    <row r="336" spans="1:54" x14ac:dyDescent="0.3">
      <c r="A336">
        <v>1555</v>
      </c>
      <c r="B336" t="s">
        <v>5828</v>
      </c>
      <c r="C336" s="1">
        <v>42913</v>
      </c>
      <c r="D336">
        <v>6</v>
      </c>
      <c r="E336" t="s">
        <v>87</v>
      </c>
      <c r="F336" t="s">
        <v>100</v>
      </c>
      <c r="H336">
        <v>2017</v>
      </c>
      <c r="I336" t="s">
        <v>5697</v>
      </c>
      <c r="J336" t="s">
        <v>80</v>
      </c>
      <c r="K336" t="s">
        <v>81</v>
      </c>
      <c r="L336">
        <v>5</v>
      </c>
      <c r="M336" t="s">
        <v>58</v>
      </c>
      <c r="N336" t="s">
        <v>9597</v>
      </c>
      <c r="V336">
        <v>5</v>
      </c>
      <c r="AK336" t="s">
        <v>33</v>
      </c>
      <c r="AT336" t="s">
        <v>75</v>
      </c>
      <c r="AV336" t="s">
        <v>5829</v>
      </c>
      <c r="AW336" t="s">
        <v>5830</v>
      </c>
      <c r="AY336">
        <v>11.834199910000001</v>
      </c>
      <c r="AZ336">
        <v>13.063899989999999</v>
      </c>
      <c r="BA336" t="s">
        <v>85</v>
      </c>
      <c r="BB336" t="s">
        <v>64</v>
      </c>
    </row>
    <row r="337" spans="1:54" x14ac:dyDescent="0.3">
      <c r="A337">
        <v>1572</v>
      </c>
      <c r="B337" t="s">
        <v>5884</v>
      </c>
      <c r="C337" s="1">
        <v>42932</v>
      </c>
      <c r="D337">
        <v>7</v>
      </c>
      <c r="E337" t="s">
        <v>154</v>
      </c>
      <c r="F337" t="s">
        <v>56</v>
      </c>
      <c r="H337">
        <v>2017</v>
      </c>
      <c r="I337" t="s">
        <v>5885</v>
      </c>
      <c r="J337" t="s">
        <v>736</v>
      </c>
      <c r="K337" t="s">
        <v>81</v>
      </c>
      <c r="L337">
        <v>2</v>
      </c>
      <c r="M337" t="s">
        <v>58</v>
      </c>
      <c r="N337" t="s">
        <v>9597</v>
      </c>
      <c r="V337">
        <v>2</v>
      </c>
      <c r="AI337" t="s">
        <v>31</v>
      </c>
      <c r="AT337" t="s">
        <v>75</v>
      </c>
      <c r="AV337" t="s">
        <v>5886</v>
      </c>
      <c r="AW337" t="s">
        <v>5887</v>
      </c>
      <c r="AX337" t="s">
        <v>5888</v>
      </c>
      <c r="AY337">
        <v>11.65330982</v>
      </c>
      <c r="AZ337">
        <v>13.411040310000001</v>
      </c>
      <c r="BA337" t="s">
        <v>739</v>
      </c>
      <c r="BB337" t="s">
        <v>64</v>
      </c>
    </row>
    <row r="338" spans="1:54" x14ac:dyDescent="0.3">
      <c r="A338">
        <v>1574</v>
      </c>
      <c r="B338" t="s">
        <v>5893</v>
      </c>
      <c r="C338" s="1">
        <v>42933</v>
      </c>
      <c r="D338">
        <v>7</v>
      </c>
      <c r="E338" t="s">
        <v>154</v>
      </c>
      <c r="F338" t="s">
        <v>73</v>
      </c>
      <c r="H338">
        <v>2017</v>
      </c>
      <c r="J338" t="s">
        <v>80</v>
      </c>
      <c r="K338" t="s">
        <v>81</v>
      </c>
      <c r="L338">
        <v>1</v>
      </c>
      <c r="M338" t="s">
        <v>58</v>
      </c>
      <c r="N338" t="s">
        <v>9597</v>
      </c>
      <c r="V338">
        <v>1</v>
      </c>
      <c r="AI338" t="s">
        <v>31</v>
      </c>
      <c r="AT338" t="s">
        <v>75</v>
      </c>
      <c r="AV338" t="s">
        <v>5886</v>
      </c>
      <c r="AW338" t="s">
        <v>5887</v>
      </c>
      <c r="AY338">
        <v>11.834199910000001</v>
      </c>
      <c r="AZ338">
        <v>13.063899989999999</v>
      </c>
      <c r="BA338" t="s">
        <v>85</v>
      </c>
      <c r="BB338" t="s">
        <v>64</v>
      </c>
    </row>
    <row r="339" spans="1:54" x14ac:dyDescent="0.3">
      <c r="A339">
        <v>1575</v>
      </c>
      <c r="B339" t="s">
        <v>5894</v>
      </c>
      <c r="C339" s="1">
        <v>42934</v>
      </c>
      <c r="D339">
        <v>7</v>
      </c>
      <c r="E339" t="s">
        <v>154</v>
      </c>
      <c r="F339" t="s">
        <v>100</v>
      </c>
      <c r="H339">
        <v>2017</v>
      </c>
      <c r="I339" t="s">
        <v>5895</v>
      </c>
      <c r="J339" t="s">
        <v>80</v>
      </c>
      <c r="K339" t="s">
        <v>81</v>
      </c>
      <c r="L339">
        <v>1</v>
      </c>
      <c r="M339" t="s">
        <v>58</v>
      </c>
      <c r="N339" t="s">
        <v>9597</v>
      </c>
      <c r="V339">
        <v>1</v>
      </c>
      <c r="AI339" t="s">
        <v>31</v>
      </c>
      <c r="AT339" t="s">
        <v>75</v>
      </c>
      <c r="AV339" t="s">
        <v>5887</v>
      </c>
      <c r="AW339" t="s">
        <v>5896</v>
      </c>
      <c r="AY339">
        <v>11.834199910000001</v>
      </c>
      <c r="AZ339">
        <v>13.063899989999999</v>
      </c>
      <c r="BA339" t="s">
        <v>85</v>
      </c>
      <c r="BB339" t="s">
        <v>64</v>
      </c>
    </row>
    <row r="340" spans="1:54" x14ac:dyDescent="0.3">
      <c r="A340">
        <v>1576</v>
      </c>
      <c r="B340" t="s">
        <v>5897</v>
      </c>
      <c r="C340" s="1">
        <v>42938</v>
      </c>
      <c r="D340">
        <v>7</v>
      </c>
      <c r="E340" t="s">
        <v>154</v>
      </c>
      <c r="F340" t="s">
        <v>206</v>
      </c>
      <c r="H340">
        <v>2017</v>
      </c>
      <c r="I340" t="s">
        <v>2275</v>
      </c>
      <c r="J340" t="s">
        <v>736</v>
      </c>
      <c r="K340" t="s">
        <v>81</v>
      </c>
      <c r="L340">
        <v>3</v>
      </c>
      <c r="M340" t="s">
        <v>58</v>
      </c>
      <c r="N340" t="s">
        <v>9597</v>
      </c>
      <c r="V340">
        <v>3</v>
      </c>
      <c r="AI340" t="s">
        <v>31</v>
      </c>
      <c r="AT340" t="s">
        <v>75</v>
      </c>
      <c r="AV340" t="s">
        <v>5898</v>
      </c>
      <c r="AW340" t="s">
        <v>5899</v>
      </c>
      <c r="AX340" t="s">
        <v>5900</v>
      </c>
      <c r="AY340">
        <v>11.65330982</v>
      </c>
      <c r="AZ340">
        <v>13.411040310000001</v>
      </c>
      <c r="BA340" t="s">
        <v>739</v>
      </c>
      <c r="BB340" t="s">
        <v>64</v>
      </c>
    </row>
    <row r="341" spans="1:54" x14ac:dyDescent="0.3">
      <c r="A341">
        <v>1584</v>
      </c>
      <c r="B341" t="s">
        <v>5925</v>
      </c>
      <c r="C341" s="1">
        <v>42942</v>
      </c>
      <c r="D341">
        <v>7</v>
      </c>
      <c r="E341" t="s">
        <v>154</v>
      </c>
      <c r="F341" t="s">
        <v>169</v>
      </c>
      <c r="H341">
        <v>2017</v>
      </c>
      <c r="I341" t="s">
        <v>5926</v>
      </c>
      <c r="J341" t="s">
        <v>736</v>
      </c>
      <c r="K341" t="s">
        <v>81</v>
      </c>
      <c r="L341">
        <v>3</v>
      </c>
      <c r="M341" t="s">
        <v>58</v>
      </c>
      <c r="N341" t="s">
        <v>9597</v>
      </c>
      <c r="V341">
        <v>3</v>
      </c>
      <c r="AK341" t="s">
        <v>33</v>
      </c>
      <c r="AT341" t="s">
        <v>75</v>
      </c>
      <c r="AV341" t="s">
        <v>5927</v>
      </c>
      <c r="AW341" t="s">
        <v>5928</v>
      </c>
      <c r="AX341" t="s">
        <v>5929</v>
      </c>
      <c r="AY341">
        <v>11.65330982</v>
      </c>
      <c r="AZ341">
        <v>13.411040310000001</v>
      </c>
      <c r="BA341" t="s">
        <v>739</v>
      </c>
      <c r="BB341" t="s">
        <v>64</v>
      </c>
    </row>
    <row r="342" spans="1:54" x14ac:dyDescent="0.3">
      <c r="A342">
        <v>1589</v>
      </c>
      <c r="B342" t="s">
        <v>5947</v>
      </c>
      <c r="C342" s="1">
        <v>42951</v>
      </c>
      <c r="D342">
        <v>8</v>
      </c>
      <c r="E342" t="s">
        <v>212</v>
      </c>
      <c r="F342" t="s">
        <v>203</v>
      </c>
      <c r="H342">
        <v>2017</v>
      </c>
      <c r="I342" t="s">
        <v>5593</v>
      </c>
      <c r="J342" t="s">
        <v>1115</v>
      </c>
      <c r="K342" t="s">
        <v>81</v>
      </c>
      <c r="L342">
        <v>3</v>
      </c>
      <c r="M342" t="s">
        <v>58</v>
      </c>
      <c r="N342" t="s">
        <v>9597</v>
      </c>
      <c r="V342">
        <v>3</v>
      </c>
      <c r="AK342" t="s">
        <v>33</v>
      </c>
      <c r="AT342" t="s">
        <v>75</v>
      </c>
      <c r="AV342" t="s">
        <v>5948</v>
      </c>
      <c r="AW342" t="s">
        <v>5949</v>
      </c>
      <c r="AX342" t="s">
        <v>5950</v>
      </c>
      <c r="AY342">
        <v>11.92424965</v>
      </c>
      <c r="AZ342">
        <v>13.603529930000001</v>
      </c>
      <c r="BA342" t="s">
        <v>1118</v>
      </c>
      <c r="BB342" t="s">
        <v>64</v>
      </c>
    </row>
    <row r="343" spans="1:54" x14ac:dyDescent="0.3">
      <c r="A343">
        <v>1590</v>
      </c>
      <c r="B343" t="s">
        <v>5951</v>
      </c>
      <c r="C343" s="1">
        <v>42951</v>
      </c>
      <c r="D343">
        <v>8</v>
      </c>
      <c r="E343" t="s">
        <v>212</v>
      </c>
      <c r="F343" t="s">
        <v>203</v>
      </c>
      <c r="H343">
        <v>2017</v>
      </c>
      <c r="I343" t="s">
        <v>5668</v>
      </c>
      <c r="J343" t="s">
        <v>80</v>
      </c>
      <c r="K343" t="s">
        <v>81</v>
      </c>
      <c r="L343">
        <v>3</v>
      </c>
      <c r="M343" t="s">
        <v>58</v>
      </c>
      <c r="N343" t="s">
        <v>9597</v>
      </c>
      <c r="V343">
        <v>3</v>
      </c>
      <c r="AK343" t="s">
        <v>33</v>
      </c>
      <c r="AT343" t="s">
        <v>75</v>
      </c>
      <c r="AV343" t="s">
        <v>5952</v>
      </c>
      <c r="AW343" t="s">
        <v>5953</v>
      </c>
      <c r="AY343">
        <v>11.834199910000001</v>
      </c>
      <c r="AZ343">
        <v>13.063899989999999</v>
      </c>
      <c r="BA343" t="s">
        <v>85</v>
      </c>
      <c r="BB343" t="s">
        <v>64</v>
      </c>
    </row>
    <row r="344" spans="1:54" x14ac:dyDescent="0.3">
      <c r="A344">
        <v>1629</v>
      </c>
      <c r="B344" t="s">
        <v>6094</v>
      </c>
      <c r="C344" s="1">
        <v>43012</v>
      </c>
      <c r="D344">
        <v>10</v>
      </c>
      <c r="E344" t="s">
        <v>290</v>
      </c>
      <c r="F344" t="s">
        <v>169</v>
      </c>
      <c r="H344">
        <v>2017</v>
      </c>
      <c r="J344" t="s">
        <v>879</v>
      </c>
      <c r="K344" t="s">
        <v>81</v>
      </c>
      <c r="L344">
        <v>4</v>
      </c>
      <c r="M344" t="s">
        <v>58</v>
      </c>
      <c r="N344" t="s">
        <v>9597</v>
      </c>
      <c r="V344">
        <v>4</v>
      </c>
      <c r="AI344" t="s">
        <v>31</v>
      </c>
      <c r="AK344" t="s">
        <v>33</v>
      </c>
      <c r="AT344" t="s">
        <v>75</v>
      </c>
      <c r="AV344" t="s">
        <v>6095</v>
      </c>
      <c r="AW344" t="s">
        <v>6096</v>
      </c>
      <c r="AX344" t="s">
        <v>6097</v>
      </c>
      <c r="AY344">
        <v>11.51756001</v>
      </c>
      <c r="AZ344">
        <v>13.695019719999999</v>
      </c>
      <c r="BA344" t="s">
        <v>882</v>
      </c>
      <c r="BB344" t="s">
        <v>64</v>
      </c>
    </row>
    <row r="345" spans="1:54" x14ac:dyDescent="0.3">
      <c r="A345">
        <v>1632</v>
      </c>
      <c r="B345" t="s">
        <v>6108</v>
      </c>
      <c r="C345" s="1">
        <v>43019</v>
      </c>
      <c r="D345">
        <v>10</v>
      </c>
      <c r="E345" t="s">
        <v>290</v>
      </c>
      <c r="F345" t="s">
        <v>169</v>
      </c>
      <c r="H345">
        <v>2017</v>
      </c>
      <c r="I345" t="s">
        <v>1561</v>
      </c>
      <c r="J345" t="s">
        <v>80</v>
      </c>
      <c r="K345" t="s">
        <v>81</v>
      </c>
      <c r="L345">
        <v>4</v>
      </c>
      <c r="M345" t="s">
        <v>58</v>
      </c>
      <c r="N345" t="s">
        <v>9597</v>
      </c>
      <c r="V345">
        <v>4</v>
      </c>
      <c r="AK345" t="s">
        <v>33</v>
      </c>
      <c r="AQ345" t="s">
        <v>39</v>
      </c>
      <c r="AT345" t="s">
        <v>75</v>
      </c>
      <c r="AV345" t="s">
        <v>6109</v>
      </c>
      <c r="AW345" t="s">
        <v>6110</v>
      </c>
      <c r="AY345">
        <v>11.834199910000001</v>
      </c>
      <c r="AZ345">
        <v>13.063899989999999</v>
      </c>
      <c r="BA345" t="s">
        <v>85</v>
      </c>
      <c r="BB345" t="s">
        <v>64</v>
      </c>
    </row>
    <row r="346" spans="1:54" x14ac:dyDescent="0.3">
      <c r="A346">
        <v>1643</v>
      </c>
      <c r="B346" t="s">
        <v>6148</v>
      </c>
      <c r="C346" s="1">
        <v>43037</v>
      </c>
      <c r="D346">
        <v>10</v>
      </c>
      <c r="E346" t="s">
        <v>290</v>
      </c>
      <c r="F346" t="s">
        <v>56</v>
      </c>
      <c r="H346">
        <v>2017</v>
      </c>
      <c r="J346" t="s">
        <v>80</v>
      </c>
      <c r="K346" t="s">
        <v>81</v>
      </c>
      <c r="L346">
        <v>3</v>
      </c>
      <c r="M346" t="s">
        <v>58</v>
      </c>
      <c r="N346" t="s">
        <v>9597</v>
      </c>
      <c r="V346">
        <v>2</v>
      </c>
      <c r="AE346">
        <v>1</v>
      </c>
      <c r="AK346" t="s">
        <v>33</v>
      </c>
      <c r="AT346" t="s">
        <v>75</v>
      </c>
      <c r="AV346" t="s">
        <v>6149</v>
      </c>
      <c r="AW346" t="s">
        <v>6150</v>
      </c>
      <c r="AX346" t="s">
        <v>6151</v>
      </c>
      <c r="AY346">
        <v>11.834199910000001</v>
      </c>
      <c r="AZ346">
        <v>13.063899989999999</v>
      </c>
      <c r="BA346" t="s">
        <v>85</v>
      </c>
      <c r="BB346" t="s">
        <v>64</v>
      </c>
    </row>
    <row r="347" spans="1:54" x14ac:dyDescent="0.3">
      <c r="A347">
        <v>1646</v>
      </c>
      <c r="B347" t="s">
        <v>6161</v>
      </c>
      <c r="C347" s="1">
        <v>43035</v>
      </c>
      <c r="D347">
        <v>10</v>
      </c>
      <c r="E347" t="s">
        <v>290</v>
      </c>
      <c r="F347" t="s">
        <v>203</v>
      </c>
      <c r="H347">
        <v>2017</v>
      </c>
      <c r="I347" t="s">
        <v>4824</v>
      </c>
      <c r="J347" t="s">
        <v>1498</v>
      </c>
      <c r="K347" t="s">
        <v>81</v>
      </c>
      <c r="L347">
        <v>5</v>
      </c>
      <c r="M347" t="s">
        <v>58</v>
      </c>
      <c r="N347" t="s">
        <v>9597</v>
      </c>
      <c r="V347">
        <v>5</v>
      </c>
      <c r="AI347" t="s">
        <v>31</v>
      </c>
      <c r="AT347" t="s">
        <v>75</v>
      </c>
      <c r="AV347" t="s">
        <v>6162</v>
      </c>
      <c r="AW347" t="s">
        <v>6163</v>
      </c>
      <c r="AX347" t="s">
        <v>6164</v>
      </c>
      <c r="AY347">
        <v>11.094149590000001</v>
      </c>
      <c r="AZ347">
        <v>13.692230220000001</v>
      </c>
      <c r="BA347" t="s">
        <v>1499</v>
      </c>
      <c r="BB347" t="s">
        <v>64</v>
      </c>
    </row>
    <row r="348" spans="1:54" x14ac:dyDescent="0.3">
      <c r="A348">
        <v>1653</v>
      </c>
      <c r="B348" t="s">
        <v>6188</v>
      </c>
      <c r="C348" s="1">
        <v>43044</v>
      </c>
      <c r="D348">
        <v>11</v>
      </c>
      <c r="E348" t="s">
        <v>327</v>
      </c>
      <c r="F348" t="s">
        <v>56</v>
      </c>
      <c r="H348">
        <v>2017</v>
      </c>
      <c r="I348" t="s">
        <v>6189</v>
      </c>
      <c r="J348" t="s">
        <v>785</v>
      </c>
      <c r="K348" t="s">
        <v>251</v>
      </c>
      <c r="L348">
        <v>4</v>
      </c>
      <c r="M348" t="s">
        <v>58</v>
      </c>
      <c r="N348" t="s">
        <v>9597</v>
      </c>
      <c r="V348">
        <v>2</v>
      </c>
      <c r="AE348">
        <v>2</v>
      </c>
      <c r="AK348" t="s">
        <v>33</v>
      </c>
      <c r="AT348" t="s">
        <v>75</v>
      </c>
      <c r="AV348" t="s">
        <v>6190</v>
      </c>
      <c r="AY348">
        <v>10.807709689999999</v>
      </c>
      <c r="AZ348">
        <v>13.45641041</v>
      </c>
      <c r="BA348" t="s">
        <v>788</v>
      </c>
      <c r="BB348" t="s">
        <v>64</v>
      </c>
    </row>
    <row r="349" spans="1:54" x14ac:dyDescent="0.3">
      <c r="A349">
        <v>1686</v>
      </c>
      <c r="B349" t="s">
        <v>6313</v>
      </c>
      <c r="C349" s="1">
        <v>43109</v>
      </c>
      <c r="D349">
        <v>1</v>
      </c>
      <c r="E349" t="s">
        <v>500</v>
      </c>
      <c r="F349" t="s">
        <v>100</v>
      </c>
      <c r="H349">
        <v>2018</v>
      </c>
      <c r="I349" t="s">
        <v>2103</v>
      </c>
      <c r="J349" t="s">
        <v>233</v>
      </c>
      <c r="K349" t="s">
        <v>356</v>
      </c>
      <c r="L349">
        <v>2</v>
      </c>
      <c r="M349" t="s">
        <v>58</v>
      </c>
      <c r="N349" t="s">
        <v>9597</v>
      </c>
      <c r="W349">
        <v>2</v>
      </c>
      <c r="AI349" t="s">
        <v>31</v>
      </c>
      <c r="AT349" t="s">
        <v>75</v>
      </c>
      <c r="AV349" t="s">
        <v>6314</v>
      </c>
      <c r="AW349" t="s">
        <v>6315</v>
      </c>
      <c r="AX349" t="s">
        <v>6316</v>
      </c>
      <c r="AY349">
        <v>7.3347082139999999</v>
      </c>
      <c r="AZ349">
        <v>8.7401027679999999</v>
      </c>
      <c r="BA349" t="s">
        <v>6317</v>
      </c>
      <c r="BB349" t="s">
        <v>64</v>
      </c>
    </row>
    <row r="350" spans="1:54" x14ac:dyDescent="0.3">
      <c r="A350">
        <v>1708</v>
      </c>
      <c r="B350" t="s">
        <v>6398</v>
      </c>
      <c r="C350" s="1">
        <v>43150</v>
      </c>
      <c r="D350">
        <v>2</v>
      </c>
      <c r="E350" t="s">
        <v>650</v>
      </c>
      <c r="F350" t="s">
        <v>73</v>
      </c>
      <c r="H350">
        <v>2018</v>
      </c>
      <c r="J350" t="s">
        <v>80</v>
      </c>
      <c r="K350" t="s">
        <v>81</v>
      </c>
      <c r="L350">
        <v>1</v>
      </c>
      <c r="M350" t="s">
        <v>58</v>
      </c>
      <c r="N350" t="s">
        <v>9597</v>
      </c>
      <c r="V350">
        <v>1</v>
      </c>
      <c r="AI350" t="s">
        <v>31</v>
      </c>
      <c r="AK350" t="s">
        <v>33</v>
      </c>
      <c r="AS350" t="s">
        <v>41</v>
      </c>
      <c r="AV350" t="s">
        <v>6399</v>
      </c>
      <c r="AW350" t="s">
        <v>6400</v>
      </c>
      <c r="AX350" t="s">
        <v>6401</v>
      </c>
      <c r="AY350">
        <v>11.836959999999999</v>
      </c>
      <c r="AZ350">
        <v>13.144749640000001</v>
      </c>
      <c r="BA350" t="s">
        <v>85</v>
      </c>
      <c r="BB350" t="s">
        <v>64</v>
      </c>
    </row>
    <row r="351" spans="1:54" x14ac:dyDescent="0.3">
      <c r="A351">
        <v>1718</v>
      </c>
      <c r="B351" t="s">
        <v>6433</v>
      </c>
      <c r="C351" s="1">
        <v>43161</v>
      </c>
      <c r="D351">
        <v>3</v>
      </c>
      <c r="E351" t="s">
        <v>828</v>
      </c>
      <c r="F351" t="s">
        <v>203</v>
      </c>
      <c r="H351">
        <v>2018</v>
      </c>
      <c r="I351" t="s">
        <v>1543</v>
      </c>
      <c r="J351" t="s">
        <v>1376</v>
      </c>
      <c r="K351" t="s">
        <v>336</v>
      </c>
      <c r="L351">
        <v>1</v>
      </c>
      <c r="M351" t="s">
        <v>58</v>
      </c>
      <c r="N351" t="s">
        <v>9597</v>
      </c>
      <c r="V351">
        <v>1</v>
      </c>
      <c r="AK351" t="s">
        <v>33</v>
      </c>
      <c r="AT351" t="s">
        <v>75</v>
      </c>
      <c r="AV351" t="s">
        <v>6434</v>
      </c>
      <c r="AW351" t="s">
        <v>6435</v>
      </c>
      <c r="AX351" t="s">
        <v>6436</v>
      </c>
      <c r="AY351">
        <v>11.50333</v>
      </c>
      <c r="AZ351">
        <v>11.93286037</v>
      </c>
      <c r="BA351" t="s">
        <v>1378</v>
      </c>
      <c r="BB351" t="s">
        <v>64</v>
      </c>
    </row>
    <row r="352" spans="1:54" x14ac:dyDescent="0.3">
      <c r="A352">
        <v>1734</v>
      </c>
      <c r="B352" t="s">
        <v>6487</v>
      </c>
      <c r="C352" s="1">
        <v>43197</v>
      </c>
      <c r="D352">
        <v>4</v>
      </c>
      <c r="E352" t="s">
        <v>949</v>
      </c>
      <c r="F352" t="s">
        <v>206</v>
      </c>
      <c r="H352">
        <v>2018</v>
      </c>
      <c r="I352" t="s">
        <v>6488</v>
      </c>
      <c r="J352" t="s">
        <v>736</v>
      </c>
      <c r="K352" t="s">
        <v>81</v>
      </c>
      <c r="L352">
        <v>2</v>
      </c>
      <c r="M352" t="s">
        <v>58</v>
      </c>
      <c r="N352" t="s">
        <v>9597</v>
      </c>
      <c r="V352">
        <v>2</v>
      </c>
      <c r="AI352" t="s">
        <v>31</v>
      </c>
      <c r="AK352" t="s">
        <v>33</v>
      </c>
      <c r="AT352" t="s">
        <v>75</v>
      </c>
      <c r="AV352" t="s">
        <v>6489</v>
      </c>
      <c r="AY352">
        <v>11.653309999999999</v>
      </c>
      <c r="AZ352">
        <v>13.411040310000001</v>
      </c>
      <c r="BA352" t="s">
        <v>739</v>
      </c>
      <c r="BB352" t="s">
        <v>64</v>
      </c>
    </row>
    <row r="353" spans="1:54" x14ac:dyDescent="0.3">
      <c r="A353">
        <v>1742</v>
      </c>
      <c r="B353" t="s">
        <v>6512</v>
      </c>
      <c r="C353" s="1">
        <v>43213</v>
      </c>
      <c r="D353">
        <v>4</v>
      </c>
      <c r="E353" t="s">
        <v>949</v>
      </c>
      <c r="F353" t="s">
        <v>73</v>
      </c>
      <c r="H353">
        <v>2018</v>
      </c>
      <c r="J353" t="s">
        <v>879</v>
      </c>
      <c r="K353" t="s">
        <v>81</v>
      </c>
      <c r="L353">
        <v>3</v>
      </c>
      <c r="M353" t="s">
        <v>58</v>
      </c>
      <c r="N353" t="s">
        <v>9597</v>
      </c>
      <c r="V353">
        <v>3</v>
      </c>
      <c r="AK353" t="s">
        <v>33</v>
      </c>
      <c r="AT353" t="s">
        <v>75</v>
      </c>
      <c r="AV353" t="s">
        <v>6513</v>
      </c>
      <c r="AW353" t="s">
        <v>6514</v>
      </c>
      <c r="AX353" t="s">
        <v>6515</v>
      </c>
      <c r="AY353">
        <v>11.52777</v>
      </c>
      <c r="AZ353">
        <v>13.68237019</v>
      </c>
      <c r="BA353" t="s">
        <v>882</v>
      </c>
      <c r="BB353" t="s">
        <v>64</v>
      </c>
    </row>
    <row r="354" spans="1:54" x14ac:dyDescent="0.3">
      <c r="A354">
        <v>1747</v>
      </c>
      <c r="B354" t="s">
        <v>6535</v>
      </c>
      <c r="C354" s="1">
        <v>43223</v>
      </c>
      <c r="D354">
        <v>5</v>
      </c>
      <c r="E354" t="s">
        <v>55</v>
      </c>
      <c r="F354" t="s">
        <v>88</v>
      </c>
      <c r="H354">
        <v>2018</v>
      </c>
      <c r="I354" t="s">
        <v>6536</v>
      </c>
      <c r="J354" t="s">
        <v>80</v>
      </c>
      <c r="K354" t="s">
        <v>81</v>
      </c>
      <c r="L354">
        <v>4</v>
      </c>
      <c r="M354" t="s">
        <v>58</v>
      </c>
      <c r="N354" t="s">
        <v>9597</v>
      </c>
      <c r="V354">
        <v>4</v>
      </c>
      <c r="AK354" t="s">
        <v>33</v>
      </c>
      <c r="AT354" t="s">
        <v>75</v>
      </c>
      <c r="AV354" t="s">
        <v>6537</v>
      </c>
      <c r="AY354">
        <v>11.836959999999999</v>
      </c>
      <c r="AZ354">
        <v>13.144749640000001</v>
      </c>
      <c r="BA354" t="s">
        <v>85</v>
      </c>
      <c r="BB354" t="s">
        <v>64</v>
      </c>
    </row>
    <row r="355" spans="1:54" x14ac:dyDescent="0.3">
      <c r="A355">
        <v>1748</v>
      </c>
      <c r="B355" t="s">
        <v>6538</v>
      </c>
      <c r="C355" s="1">
        <v>43223</v>
      </c>
      <c r="D355">
        <v>5</v>
      </c>
      <c r="E355" t="s">
        <v>55</v>
      </c>
      <c r="F355" t="s">
        <v>88</v>
      </c>
      <c r="H355">
        <v>2018</v>
      </c>
      <c r="J355" t="s">
        <v>879</v>
      </c>
      <c r="K355" t="s">
        <v>81</v>
      </c>
      <c r="L355">
        <v>1</v>
      </c>
      <c r="M355" t="s">
        <v>58</v>
      </c>
      <c r="N355" t="s">
        <v>9597</v>
      </c>
      <c r="V355">
        <v>1</v>
      </c>
      <c r="AI355" t="s">
        <v>31</v>
      </c>
      <c r="AT355" t="s">
        <v>75</v>
      </c>
      <c r="AV355" t="s">
        <v>6539</v>
      </c>
      <c r="AY355">
        <v>11.52777</v>
      </c>
      <c r="AZ355">
        <v>13.68237019</v>
      </c>
      <c r="BA355" t="s">
        <v>882</v>
      </c>
      <c r="BB355" t="s">
        <v>64</v>
      </c>
    </row>
    <row r="356" spans="1:54" x14ac:dyDescent="0.3">
      <c r="A356">
        <v>1751</v>
      </c>
      <c r="B356" t="s">
        <v>6547</v>
      </c>
      <c r="C356" s="1">
        <v>43229</v>
      </c>
      <c r="D356">
        <v>5</v>
      </c>
      <c r="E356" t="s">
        <v>55</v>
      </c>
      <c r="F356" t="s">
        <v>169</v>
      </c>
      <c r="H356">
        <v>2018</v>
      </c>
      <c r="J356" t="s">
        <v>80</v>
      </c>
      <c r="K356" t="s">
        <v>81</v>
      </c>
      <c r="L356">
        <v>2</v>
      </c>
      <c r="M356" t="s">
        <v>58</v>
      </c>
      <c r="N356" t="s">
        <v>9597</v>
      </c>
      <c r="V356">
        <v>2</v>
      </c>
      <c r="AK356" t="s">
        <v>33</v>
      </c>
      <c r="AQ356" t="s">
        <v>39</v>
      </c>
      <c r="AU356" t="s">
        <v>6548</v>
      </c>
      <c r="AV356" t="s">
        <v>6549</v>
      </c>
      <c r="AW356" t="s">
        <v>6550</v>
      </c>
      <c r="AY356">
        <v>11.836959999999999</v>
      </c>
      <c r="AZ356">
        <v>13.144749640000001</v>
      </c>
      <c r="BA356" t="s">
        <v>85</v>
      </c>
      <c r="BB356" t="s">
        <v>64</v>
      </c>
    </row>
    <row r="357" spans="1:54" x14ac:dyDescent="0.3">
      <c r="A357">
        <v>1758</v>
      </c>
      <c r="B357" t="s">
        <v>6572</v>
      </c>
      <c r="C357" s="1">
        <v>43238</v>
      </c>
      <c r="D357">
        <v>5</v>
      </c>
      <c r="E357" t="s">
        <v>55</v>
      </c>
      <c r="F357" t="s">
        <v>203</v>
      </c>
      <c r="H357">
        <v>2018</v>
      </c>
      <c r="I357" t="s">
        <v>2275</v>
      </c>
      <c r="J357" t="s">
        <v>736</v>
      </c>
      <c r="K357" t="s">
        <v>81</v>
      </c>
      <c r="L357">
        <v>2</v>
      </c>
      <c r="M357" t="s">
        <v>58</v>
      </c>
      <c r="N357" t="s">
        <v>9597</v>
      </c>
      <c r="V357">
        <v>2</v>
      </c>
      <c r="AK357" t="s">
        <v>33</v>
      </c>
      <c r="AT357" t="s">
        <v>75</v>
      </c>
      <c r="AV357" t="s">
        <v>6573</v>
      </c>
      <c r="AW357" t="s">
        <v>6574</v>
      </c>
      <c r="AX357" t="s">
        <v>6575</v>
      </c>
      <c r="AY357">
        <v>11.653309999999999</v>
      </c>
      <c r="AZ357">
        <v>13.411040310000001</v>
      </c>
      <c r="BA357" t="s">
        <v>739</v>
      </c>
      <c r="BB357" t="s">
        <v>64</v>
      </c>
    </row>
    <row r="358" spans="1:54" x14ac:dyDescent="0.3">
      <c r="A358">
        <v>1774</v>
      </c>
      <c r="B358" t="s">
        <v>6641</v>
      </c>
      <c r="C358" s="1">
        <v>43271</v>
      </c>
      <c r="D358">
        <v>6</v>
      </c>
      <c r="E358" t="s">
        <v>87</v>
      </c>
      <c r="F358" t="s">
        <v>169</v>
      </c>
      <c r="H358">
        <v>2018</v>
      </c>
      <c r="J358" t="s">
        <v>80</v>
      </c>
      <c r="K358" t="s">
        <v>81</v>
      </c>
      <c r="L358">
        <v>2</v>
      </c>
      <c r="M358" t="s">
        <v>58</v>
      </c>
      <c r="N358" t="s">
        <v>9597</v>
      </c>
      <c r="V358">
        <v>2</v>
      </c>
      <c r="AI358" t="s">
        <v>31</v>
      </c>
      <c r="AK358" t="s">
        <v>33</v>
      </c>
      <c r="AT358" t="s">
        <v>75</v>
      </c>
      <c r="AV358" t="s">
        <v>6642</v>
      </c>
      <c r="AW358" t="s">
        <v>6643</v>
      </c>
      <c r="AX358" t="s">
        <v>6644</v>
      </c>
      <c r="AY358">
        <v>11.836959999999999</v>
      </c>
      <c r="AZ358">
        <v>13.144749640000001</v>
      </c>
      <c r="BA358" t="s">
        <v>85</v>
      </c>
      <c r="BB358" t="s">
        <v>64</v>
      </c>
    </row>
    <row r="359" spans="1:54" x14ac:dyDescent="0.3">
      <c r="A359">
        <v>1795</v>
      </c>
      <c r="B359" t="s">
        <v>6723</v>
      </c>
      <c r="C359" s="1">
        <v>43317</v>
      </c>
      <c r="D359">
        <v>8</v>
      </c>
      <c r="E359" t="s">
        <v>212</v>
      </c>
      <c r="F359" t="s">
        <v>56</v>
      </c>
      <c r="H359">
        <v>2018</v>
      </c>
      <c r="I359" t="s">
        <v>6724</v>
      </c>
      <c r="J359" t="s">
        <v>80</v>
      </c>
      <c r="K359" t="s">
        <v>81</v>
      </c>
      <c r="L359">
        <v>5</v>
      </c>
      <c r="M359" t="s">
        <v>58</v>
      </c>
      <c r="N359" t="s">
        <v>9597</v>
      </c>
      <c r="V359">
        <v>5</v>
      </c>
      <c r="AK359" t="s">
        <v>33</v>
      </c>
      <c r="AT359" t="s">
        <v>75</v>
      </c>
      <c r="AV359" t="s">
        <v>6725</v>
      </c>
      <c r="AW359" t="s">
        <v>6726</v>
      </c>
      <c r="AX359" t="s">
        <v>6727</v>
      </c>
      <c r="AY359">
        <v>11.836959999999999</v>
      </c>
      <c r="AZ359">
        <v>13.144749640000001</v>
      </c>
      <c r="BA359" t="s">
        <v>85</v>
      </c>
      <c r="BB359" t="s">
        <v>64</v>
      </c>
    </row>
    <row r="360" spans="1:54" x14ac:dyDescent="0.3">
      <c r="A360">
        <v>1833</v>
      </c>
      <c r="B360" t="s">
        <v>6885</v>
      </c>
      <c r="C360" s="1">
        <v>43417</v>
      </c>
      <c r="D360">
        <v>11</v>
      </c>
      <c r="E360" t="s">
        <v>327</v>
      </c>
      <c r="F360" t="s">
        <v>100</v>
      </c>
      <c r="H360">
        <v>2018</v>
      </c>
      <c r="J360" t="s">
        <v>80</v>
      </c>
      <c r="K360" t="s">
        <v>81</v>
      </c>
      <c r="L360">
        <v>0</v>
      </c>
      <c r="M360" t="s">
        <v>58</v>
      </c>
      <c r="N360" t="s">
        <v>9597</v>
      </c>
      <c r="AE360">
        <v>0</v>
      </c>
      <c r="AT360" t="s">
        <v>75</v>
      </c>
      <c r="AV360" t="s">
        <v>6886</v>
      </c>
      <c r="AY360">
        <v>11.836959999999999</v>
      </c>
      <c r="AZ360">
        <v>13.144749640000001</v>
      </c>
      <c r="BA360" t="s">
        <v>85</v>
      </c>
      <c r="BB360" t="s">
        <v>64</v>
      </c>
    </row>
    <row r="361" spans="1:54" x14ac:dyDescent="0.3">
      <c r="A361">
        <v>1844</v>
      </c>
      <c r="B361" t="s">
        <v>6926</v>
      </c>
      <c r="C361" s="1">
        <v>43430</v>
      </c>
      <c r="D361">
        <v>11</v>
      </c>
      <c r="E361" t="s">
        <v>327</v>
      </c>
      <c r="F361" t="s">
        <v>73</v>
      </c>
      <c r="H361">
        <v>2018</v>
      </c>
      <c r="I361" t="s">
        <v>2993</v>
      </c>
      <c r="J361" t="s">
        <v>785</v>
      </c>
      <c r="K361" t="s">
        <v>251</v>
      </c>
      <c r="L361">
        <v>1</v>
      </c>
      <c r="M361" t="s">
        <v>58</v>
      </c>
      <c r="N361" t="s">
        <v>9597</v>
      </c>
      <c r="V361">
        <v>1</v>
      </c>
      <c r="AI361" t="s">
        <v>31</v>
      </c>
      <c r="AT361" t="s">
        <v>75</v>
      </c>
      <c r="AV361" t="s">
        <v>6927</v>
      </c>
      <c r="AW361" t="s">
        <v>6928</v>
      </c>
      <c r="AX361" t="s">
        <v>6929</v>
      </c>
      <c r="AY361">
        <v>10.813510000000001</v>
      </c>
      <c r="AZ361">
        <v>13.45938969</v>
      </c>
      <c r="BA361" t="s">
        <v>788</v>
      </c>
      <c r="BB361" t="s">
        <v>64</v>
      </c>
    </row>
    <row r="362" spans="1:54" x14ac:dyDescent="0.3">
      <c r="A362">
        <v>1851</v>
      </c>
      <c r="B362" t="s">
        <v>6952</v>
      </c>
      <c r="C362" s="1">
        <v>43435</v>
      </c>
      <c r="D362">
        <v>12</v>
      </c>
      <c r="E362" t="s">
        <v>390</v>
      </c>
      <c r="F362" t="s">
        <v>206</v>
      </c>
      <c r="H362">
        <v>2018</v>
      </c>
      <c r="J362" t="s">
        <v>80</v>
      </c>
      <c r="K362" t="s">
        <v>81</v>
      </c>
      <c r="L362">
        <v>2</v>
      </c>
      <c r="M362" t="s">
        <v>58</v>
      </c>
      <c r="N362" t="s">
        <v>9597</v>
      </c>
      <c r="V362">
        <v>2</v>
      </c>
      <c r="AK362" t="s">
        <v>33</v>
      </c>
      <c r="AT362" t="s">
        <v>75</v>
      </c>
      <c r="AV362" t="s">
        <v>6953</v>
      </c>
      <c r="AW362" t="s">
        <v>6954</v>
      </c>
      <c r="AX362" t="s">
        <v>6955</v>
      </c>
      <c r="AY362">
        <v>11.836959999999999</v>
      </c>
      <c r="AZ362">
        <v>13.144749640000001</v>
      </c>
      <c r="BA362" t="s">
        <v>85</v>
      </c>
      <c r="BB362" t="s">
        <v>64</v>
      </c>
    </row>
    <row r="363" spans="1:54" x14ac:dyDescent="0.3">
      <c r="A363">
        <v>1860</v>
      </c>
      <c r="B363" t="s">
        <v>6981</v>
      </c>
      <c r="C363" s="1">
        <v>43446</v>
      </c>
      <c r="D363">
        <v>12</v>
      </c>
      <c r="E363" t="s">
        <v>390</v>
      </c>
      <c r="F363" t="s">
        <v>169</v>
      </c>
      <c r="H363">
        <v>2018</v>
      </c>
      <c r="J363" t="s">
        <v>80</v>
      </c>
      <c r="K363" t="s">
        <v>81</v>
      </c>
      <c r="L363">
        <v>1</v>
      </c>
      <c r="M363" t="s">
        <v>58</v>
      </c>
      <c r="N363" t="s">
        <v>9597</v>
      </c>
      <c r="V363">
        <v>1</v>
      </c>
      <c r="AI363" t="s">
        <v>31</v>
      </c>
      <c r="AK363" t="s">
        <v>33</v>
      </c>
      <c r="AT363" t="s">
        <v>75</v>
      </c>
      <c r="AV363" t="s">
        <v>6982</v>
      </c>
      <c r="AW363" t="s">
        <v>6983</v>
      </c>
      <c r="AY363">
        <v>11.836959999999999</v>
      </c>
      <c r="AZ363">
        <v>13.144749640000001</v>
      </c>
      <c r="BA363" t="s">
        <v>85</v>
      </c>
      <c r="BB363" t="s">
        <v>64</v>
      </c>
    </row>
    <row r="364" spans="1:54" x14ac:dyDescent="0.3">
      <c r="A364">
        <v>1866</v>
      </c>
      <c r="B364" t="s">
        <v>7000</v>
      </c>
      <c r="C364" s="1">
        <v>43453</v>
      </c>
      <c r="D364">
        <v>12</v>
      </c>
      <c r="E364" t="s">
        <v>390</v>
      </c>
      <c r="F364" t="s">
        <v>169</v>
      </c>
      <c r="H364">
        <v>2018</v>
      </c>
      <c r="J364" t="s">
        <v>736</v>
      </c>
      <c r="K364" t="s">
        <v>81</v>
      </c>
      <c r="L364">
        <v>0</v>
      </c>
      <c r="M364" t="s">
        <v>58</v>
      </c>
      <c r="N364" t="s">
        <v>9597</v>
      </c>
      <c r="V364">
        <v>0</v>
      </c>
      <c r="AT364" t="s">
        <v>75</v>
      </c>
      <c r="AV364" t="s">
        <v>7001</v>
      </c>
      <c r="AW364" t="s">
        <v>7002</v>
      </c>
      <c r="AY364">
        <v>11.653309999999999</v>
      </c>
      <c r="AZ364">
        <v>13.411040310000001</v>
      </c>
      <c r="BA364" t="s">
        <v>739</v>
      </c>
      <c r="BB364" t="s">
        <v>64</v>
      </c>
    </row>
    <row r="365" spans="1:54" x14ac:dyDescent="0.3">
      <c r="A365">
        <v>1922</v>
      </c>
      <c r="B365" t="s">
        <v>7218</v>
      </c>
      <c r="C365" s="1">
        <v>43534</v>
      </c>
      <c r="D365">
        <v>3</v>
      </c>
      <c r="E365" t="s">
        <v>828</v>
      </c>
      <c r="F365" t="s">
        <v>56</v>
      </c>
      <c r="H365">
        <v>2019</v>
      </c>
      <c r="I365" t="s">
        <v>784</v>
      </c>
      <c r="J365" t="s">
        <v>785</v>
      </c>
      <c r="K365" t="s">
        <v>251</v>
      </c>
      <c r="L365">
        <v>2</v>
      </c>
      <c r="M365" t="s">
        <v>58</v>
      </c>
      <c r="N365" t="s">
        <v>9597</v>
      </c>
      <c r="V365">
        <v>2</v>
      </c>
      <c r="AK365" t="s">
        <v>33</v>
      </c>
      <c r="AP365" t="s">
        <v>38</v>
      </c>
      <c r="AV365" t="s">
        <v>7219</v>
      </c>
      <c r="AW365" t="s">
        <v>7220</v>
      </c>
      <c r="AX365" t="s">
        <v>7221</v>
      </c>
      <c r="AY365">
        <v>10.813510000000001</v>
      </c>
      <c r="AZ365">
        <v>13.45938969</v>
      </c>
      <c r="BA365" t="s">
        <v>788</v>
      </c>
      <c r="BB365" t="s">
        <v>64</v>
      </c>
    </row>
    <row r="366" spans="1:54" x14ac:dyDescent="0.3">
      <c r="A366">
        <v>2003</v>
      </c>
      <c r="B366" t="s">
        <v>7545</v>
      </c>
      <c r="C366" s="1">
        <v>43683</v>
      </c>
      <c r="D366">
        <v>8</v>
      </c>
      <c r="E366" t="s">
        <v>212</v>
      </c>
      <c r="F366" t="s">
        <v>100</v>
      </c>
      <c r="H366">
        <v>2019</v>
      </c>
      <c r="J366" t="s">
        <v>1115</v>
      </c>
      <c r="K366" t="s">
        <v>81</v>
      </c>
      <c r="L366">
        <v>5</v>
      </c>
      <c r="M366" t="s">
        <v>58</v>
      </c>
      <c r="N366" t="s">
        <v>9597</v>
      </c>
      <c r="V366">
        <v>2</v>
      </c>
      <c r="AE366">
        <v>3</v>
      </c>
      <c r="AK366" t="s">
        <v>33</v>
      </c>
      <c r="AT366" t="s">
        <v>75</v>
      </c>
      <c r="AV366" t="s">
        <v>7546</v>
      </c>
      <c r="AW366" t="s">
        <v>7547</v>
      </c>
      <c r="AX366" t="s">
        <v>7548</v>
      </c>
      <c r="AY366">
        <v>11.924250000000001</v>
      </c>
      <c r="AZ366">
        <v>13.603529930000001</v>
      </c>
      <c r="BA366" t="s">
        <v>1118</v>
      </c>
      <c r="BB366" t="s">
        <v>64</v>
      </c>
    </row>
    <row r="367" spans="1:54" x14ac:dyDescent="0.3">
      <c r="A367">
        <v>2012</v>
      </c>
      <c r="B367" t="s">
        <v>7577</v>
      </c>
      <c r="C367" s="1">
        <v>43697</v>
      </c>
      <c r="D367">
        <v>8</v>
      </c>
      <c r="E367" t="s">
        <v>212</v>
      </c>
      <c r="F367" t="s">
        <v>100</v>
      </c>
      <c r="H367">
        <v>2019</v>
      </c>
      <c r="J367" t="s">
        <v>999</v>
      </c>
      <c r="K367" t="s">
        <v>81</v>
      </c>
      <c r="L367">
        <v>1</v>
      </c>
      <c r="M367" t="s">
        <v>58</v>
      </c>
      <c r="N367" t="s">
        <v>9597</v>
      </c>
      <c r="V367">
        <v>1</v>
      </c>
      <c r="AK367" t="s">
        <v>33</v>
      </c>
      <c r="AT367" t="s">
        <v>75</v>
      </c>
      <c r="AV367" t="s">
        <v>7578</v>
      </c>
      <c r="AW367" t="s">
        <v>7579</v>
      </c>
      <c r="AY367">
        <v>12.04453</v>
      </c>
      <c r="AZ367">
        <v>13.92063999</v>
      </c>
      <c r="BA367" t="s">
        <v>1003</v>
      </c>
      <c r="BB367" t="s">
        <v>64</v>
      </c>
    </row>
    <row r="368" spans="1:54" x14ac:dyDescent="0.3">
      <c r="A368">
        <v>2051</v>
      </c>
      <c r="B368" t="s">
        <v>7707</v>
      </c>
      <c r="C368" s="1">
        <v>43756</v>
      </c>
      <c r="D368">
        <v>10</v>
      </c>
      <c r="E368" t="s">
        <v>290</v>
      </c>
      <c r="F368" t="s">
        <v>203</v>
      </c>
      <c r="H368">
        <v>2019</v>
      </c>
      <c r="J368" t="s">
        <v>736</v>
      </c>
      <c r="K368" t="s">
        <v>81</v>
      </c>
      <c r="L368">
        <v>7</v>
      </c>
      <c r="M368" t="s">
        <v>58</v>
      </c>
      <c r="N368" t="s">
        <v>9597</v>
      </c>
      <c r="V368">
        <v>7</v>
      </c>
      <c r="AH368" t="s">
        <v>30</v>
      </c>
      <c r="AT368" t="s">
        <v>75</v>
      </c>
      <c r="AV368" t="s">
        <v>7708</v>
      </c>
      <c r="AW368" t="s">
        <v>7709</v>
      </c>
      <c r="AX368" t="s">
        <v>7710</v>
      </c>
      <c r="AY368">
        <v>11.653309999999999</v>
      </c>
      <c r="AZ368">
        <v>13.411040310000001</v>
      </c>
      <c r="BA368" t="s">
        <v>739</v>
      </c>
      <c r="BB368" t="s">
        <v>64</v>
      </c>
    </row>
    <row r="369" spans="1:54" x14ac:dyDescent="0.3">
      <c r="A369">
        <v>2177</v>
      </c>
      <c r="B369" t="s">
        <v>8167</v>
      </c>
      <c r="C369" s="1">
        <v>43982</v>
      </c>
      <c r="D369">
        <v>5</v>
      </c>
      <c r="E369" t="s">
        <v>55</v>
      </c>
      <c r="F369" t="s">
        <v>56</v>
      </c>
      <c r="H369">
        <v>2020</v>
      </c>
      <c r="J369" t="s">
        <v>736</v>
      </c>
      <c r="K369" t="s">
        <v>81</v>
      </c>
      <c r="L369">
        <v>1</v>
      </c>
      <c r="M369" t="s">
        <v>58</v>
      </c>
      <c r="N369" t="s">
        <v>9597</v>
      </c>
      <c r="V369">
        <v>1</v>
      </c>
      <c r="AK369" t="s">
        <v>33</v>
      </c>
      <c r="AT369" t="s">
        <v>75</v>
      </c>
      <c r="AV369" t="s">
        <v>8165</v>
      </c>
      <c r="AW369" t="s">
        <v>8166</v>
      </c>
      <c r="AY369">
        <v>11.653309999999999</v>
      </c>
      <c r="AZ369">
        <v>13.411040310000001</v>
      </c>
      <c r="BA369" t="s">
        <v>739</v>
      </c>
      <c r="BB369" t="s">
        <v>64</v>
      </c>
    </row>
    <row r="370" spans="1:54" x14ac:dyDescent="0.3">
      <c r="A370">
        <v>2443</v>
      </c>
      <c r="B370" t="s">
        <v>9136</v>
      </c>
      <c r="C370" s="1">
        <v>44620</v>
      </c>
      <c r="D370">
        <v>2</v>
      </c>
      <c r="E370" t="s">
        <v>650</v>
      </c>
      <c r="F370" t="s">
        <v>73</v>
      </c>
      <c r="H370">
        <v>2022</v>
      </c>
      <c r="I370" t="s">
        <v>9137</v>
      </c>
      <c r="J370" t="s">
        <v>117</v>
      </c>
      <c r="K370" t="s">
        <v>81</v>
      </c>
      <c r="L370">
        <v>1</v>
      </c>
      <c r="M370" t="s">
        <v>58</v>
      </c>
      <c r="N370" t="s">
        <v>9597</v>
      </c>
      <c r="V370">
        <v>1</v>
      </c>
      <c r="AT370" t="s">
        <v>75</v>
      </c>
      <c r="AV370" t="s">
        <v>9138</v>
      </c>
      <c r="AY370">
        <v>11.15</v>
      </c>
      <c r="AZ370">
        <v>12.75</v>
      </c>
      <c r="BA370" t="s">
        <v>120</v>
      </c>
      <c r="BB370" t="s">
        <v>64</v>
      </c>
    </row>
    <row r="371" spans="1:54" x14ac:dyDescent="0.3">
      <c r="A371">
        <v>2463</v>
      </c>
      <c r="B371" t="s">
        <v>9215</v>
      </c>
      <c r="C371" s="1">
        <v>44686</v>
      </c>
      <c r="D371">
        <v>5</v>
      </c>
      <c r="E371" t="s">
        <v>55</v>
      </c>
      <c r="F371" t="s">
        <v>88</v>
      </c>
      <c r="H371">
        <v>2022</v>
      </c>
      <c r="I371" t="s">
        <v>9216</v>
      </c>
      <c r="J371" t="s">
        <v>94</v>
      </c>
      <c r="K371" t="s">
        <v>81</v>
      </c>
      <c r="L371">
        <v>6</v>
      </c>
      <c r="M371" t="s">
        <v>58</v>
      </c>
      <c r="N371" t="s">
        <v>9597</v>
      </c>
      <c r="V371">
        <v>6</v>
      </c>
      <c r="AH371" t="s">
        <v>30</v>
      </c>
      <c r="AT371" t="s">
        <v>75</v>
      </c>
      <c r="AV371" t="s">
        <v>9217</v>
      </c>
      <c r="AY371">
        <v>10.616916</v>
      </c>
      <c r="AZ371">
        <v>12.188690190000001</v>
      </c>
      <c r="BA371" t="s">
        <v>98</v>
      </c>
      <c r="BB371" t="s">
        <v>64</v>
      </c>
    </row>
    <row r="372" spans="1:54" x14ac:dyDescent="0.3">
      <c r="A372">
        <v>2517</v>
      </c>
      <c r="B372" t="s">
        <v>9303</v>
      </c>
      <c r="C372" s="1">
        <v>41381</v>
      </c>
      <c r="D372">
        <v>4</v>
      </c>
      <c r="E372" t="s">
        <v>949</v>
      </c>
      <c r="F372" t="s">
        <v>169</v>
      </c>
      <c r="G372">
        <v>0</v>
      </c>
      <c r="H372">
        <v>2013</v>
      </c>
      <c r="I372" t="s">
        <v>9304</v>
      </c>
      <c r="K372" t="s">
        <v>430</v>
      </c>
      <c r="L372">
        <v>3</v>
      </c>
      <c r="N372" t="s">
        <v>9597</v>
      </c>
      <c r="S372" t="s">
        <v>75</v>
      </c>
      <c r="Y372">
        <v>3</v>
      </c>
      <c r="AL372" t="s">
        <v>75</v>
      </c>
      <c r="AT372" t="s">
        <v>75</v>
      </c>
      <c r="AV372" t="s">
        <v>9305</v>
      </c>
      <c r="AW372" t="s">
        <v>9306</v>
      </c>
      <c r="AX372" t="s">
        <v>9307</v>
      </c>
      <c r="BA372" t="s">
        <v>1468</v>
      </c>
      <c r="BB372" t="s">
        <v>64</v>
      </c>
    </row>
    <row r="373" spans="1:54" x14ac:dyDescent="0.3">
      <c r="A373">
        <v>2561</v>
      </c>
      <c r="B373" t="s">
        <v>9333</v>
      </c>
      <c r="C373" s="1">
        <v>41815</v>
      </c>
      <c r="D373">
        <v>6</v>
      </c>
      <c r="E373" t="s">
        <v>87</v>
      </c>
      <c r="F373" t="s">
        <v>169</v>
      </c>
      <c r="H373">
        <v>2014</v>
      </c>
      <c r="K373" t="s">
        <v>66</v>
      </c>
      <c r="L373">
        <v>1</v>
      </c>
      <c r="N373" t="s">
        <v>9597</v>
      </c>
      <c r="V373">
        <v>1</v>
      </c>
      <c r="AI373" t="s">
        <v>31</v>
      </c>
      <c r="AU373" t="s">
        <v>9334</v>
      </c>
      <c r="AV373" t="s">
        <v>9335</v>
      </c>
      <c r="AW373" t="s">
        <v>9336</v>
      </c>
      <c r="AY373">
        <v>8.9062337879999998</v>
      </c>
      <c r="AZ373">
        <v>7.1890511510000001</v>
      </c>
      <c r="BA373" t="s">
        <v>288</v>
      </c>
      <c r="BB373" t="s">
        <v>64</v>
      </c>
    </row>
    <row r="374" spans="1:54" x14ac:dyDescent="0.3">
      <c r="A374">
        <v>2594</v>
      </c>
      <c r="B374" t="s">
        <v>9352</v>
      </c>
      <c r="C374" s="1">
        <v>42064</v>
      </c>
      <c r="D374">
        <v>3</v>
      </c>
      <c r="E374" t="s">
        <v>828</v>
      </c>
      <c r="F374" t="s">
        <v>56</v>
      </c>
      <c r="H374">
        <v>2015</v>
      </c>
      <c r="J374" t="s">
        <v>57</v>
      </c>
      <c r="K374" t="s">
        <v>57</v>
      </c>
      <c r="L374">
        <v>1</v>
      </c>
      <c r="N374" t="s">
        <v>9597</v>
      </c>
      <c r="P374" t="s">
        <v>2538</v>
      </c>
      <c r="AE374">
        <v>1</v>
      </c>
      <c r="AL374" t="s">
        <v>75</v>
      </c>
      <c r="AT374" t="s">
        <v>75</v>
      </c>
      <c r="AV374" t="s">
        <v>9353</v>
      </c>
      <c r="AW374" t="s">
        <v>9354</v>
      </c>
      <c r="AX374" t="s">
        <v>9355</v>
      </c>
      <c r="AY374">
        <v>10.31013012</v>
      </c>
      <c r="AZ374">
        <v>9.8461303709999992</v>
      </c>
      <c r="BA374" t="s">
        <v>63</v>
      </c>
      <c r="BB374" t="s">
        <v>64</v>
      </c>
    </row>
    <row r="375" spans="1:54" x14ac:dyDescent="0.3">
      <c r="A375">
        <v>2595</v>
      </c>
      <c r="B375" t="s">
        <v>9356</v>
      </c>
      <c r="C375" s="1">
        <v>42065</v>
      </c>
      <c r="D375">
        <v>3</v>
      </c>
      <c r="E375" t="s">
        <v>828</v>
      </c>
      <c r="F375" t="s">
        <v>73</v>
      </c>
      <c r="H375">
        <v>2015</v>
      </c>
      <c r="J375" t="s">
        <v>250</v>
      </c>
      <c r="K375" t="s">
        <v>251</v>
      </c>
      <c r="L375">
        <v>1</v>
      </c>
      <c r="N375" t="s">
        <v>9597</v>
      </c>
      <c r="P375" t="s">
        <v>2538</v>
      </c>
      <c r="V375">
        <v>1</v>
      </c>
      <c r="AI375" t="s">
        <v>31</v>
      </c>
      <c r="AQ375" t="s">
        <v>39</v>
      </c>
      <c r="AV375" t="s">
        <v>9357</v>
      </c>
      <c r="AY375">
        <v>9.3588600159999995</v>
      </c>
      <c r="AZ375">
        <v>12.545869830000001</v>
      </c>
      <c r="BA375" t="s">
        <v>2080</v>
      </c>
      <c r="BB375" t="s">
        <v>64</v>
      </c>
    </row>
    <row r="376" spans="1:54" x14ac:dyDescent="0.3">
      <c r="A376">
        <v>2602</v>
      </c>
      <c r="B376" t="s">
        <v>9358</v>
      </c>
      <c r="C376" s="1">
        <v>42159</v>
      </c>
      <c r="D376">
        <v>6</v>
      </c>
      <c r="E376" t="s">
        <v>87</v>
      </c>
      <c r="F376" t="s">
        <v>88</v>
      </c>
      <c r="H376">
        <v>2015</v>
      </c>
      <c r="I376" t="s">
        <v>6411</v>
      </c>
      <c r="K376" t="s">
        <v>81</v>
      </c>
      <c r="L376">
        <v>2</v>
      </c>
      <c r="N376" t="s">
        <v>9597</v>
      </c>
      <c r="V376">
        <v>2</v>
      </c>
      <c r="AI376" t="s">
        <v>31</v>
      </c>
      <c r="AT376" t="s">
        <v>75</v>
      </c>
      <c r="AV376" t="s">
        <v>9359</v>
      </c>
      <c r="AW376" t="s">
        <v>9360</v>
      </c>
      <c r="AY376">
        <v>11.888665</v>
      </c>
      <c r="AZ376">
        <v>13.14772415</v>
      </c>
      <c r="BA376" t="s">
        <v>1910</v>
      </c>
      <c r="BB376" t="s">
        <v>64</v>
      </c>
    </row>
    <row r="377" spans="1:54" x14ac:dyDescent="0.3">
      <c r="A377">
        <v>2618</v>
      </c>
      <c r="B377" t="s">
        <v>9372</v>
      </c>
      <c r="C377" s="1">
        <v>42354</v>
      </c>
      <c r="D377">
        <v>12</v>
      </c>
      <c r="E377" t="s">
        <v>390</v>
      </c>
      <c r="F377" t="s">
        <v>169</v>
      </c>
      <c r="H377">
        <v>2015</v>
      </c>
      <c r="J377" t="s">
        <v>80</v>
      </c>
      <c r="K377" t="s">
        <v>81</v>
      </c>
      <c r="L377">
        <v>5</v>
      </c>
      <c r="N377" t="s">
        <v>9597</v>
      </c>
      <c r="P377" t="s">
        <v>2538</v>
      </c>
      <c r="V377">
        <v>4</v>
      </c>
      <c r="Y377">
        <v>1</v>
      </c>
      <c r="AI377" t="s">
        <v>31</v>
      </c>
      <c r="AK377" t="s">
        <v>33</v>
      </c>
      <c r="AT377" t="s">
        <v>75</v>
      </c>
      <c r="AU377" t="s">
        <v>9373</v>
      </c>
      <c r="AV377" t="s">
        <v>9374</v>
      </c>
      <c r="AW377" t="s">
        <v>9375</v>
      </c>
      <c r="AX377" t="s">
        <v>9376</v>
      </c>
      <c r="AY377">
        <v>11.848400120000001</v>
      </c>
      <c r="AZ377">
        <v>13.17329979</v>
      </c>
      <c r="BA377" t="s">
        <v>85</v>
      </c>
      <c r="BB377" t="s">
        <v>64</v>
      </c>
    </row>
    <row r="378" spans="1:54" x14ac:dyDescent="0.3">
      <c r="A378">
        <v>44</v>
      </c>
      <c r="B378" t="s">
        <v>236</v>
      </c>
      <c r="C378" s="1">
        <v>40770</v>
      </c>
      <c r="D378">
        <v>8</v>
      </c>
      <c r="E378" t="s">
        <v>212</v>
      </c>
      <c r="F378" t="s">
        <v>73</v>
      </c>
      <c r="G378">
        <v>0</v>
      </c>
      <c r="H378">
        <v>2011</v>
      </c>
      <c r="J378" t="s">
        <v>80</v>
      </c>
      <c r="K378" t="s">
        <v>81</v>
      </c>
      <c r="L378">
        <v>1</v>
      </c>
      <c r="M378" t="s">
        <v>58</v>
      </c>
      <c r="N378" t="s">
        <v>9597</v>
      </c>
      <c r="V378">
        <v>1</v>
      </c>
      <c r="AH378" t="s">
        <v>30</v>
      </c>
      <c r="AI378" t="s">
        <v>31</v>
      </c>
      <c r="AO378" t="s">
        <v>59</v>
      </c>
      <c r="AV378" t="s">
        <v>237</v>
      </c>
      <c r="AW378" t="s">
        <v>238</v>
      </c>
      <c r="AX378" t="s">
        <v>239</v>
      </c>
      <c r="BA378" t="s">
        <v>85</v>
      </c>
      <c r="BB378" t="s">
        <v>64</v>
      </c>
    </row>
    <row r="379" spans="1:54" x14ac:dyDescent="0.3">
      <c r="A379">
        <v>319</v>
      </c>
      <c r="B379" t="s">
        <v>1353</v>
      </c>
      <c r="C379" s="1">
        <v>41135</v>
      </c>
      <c r="D379">
        <v>8</v>
      </c>
      <c r="E379" t="s">
        <v>212</v>
      </c>
      <c r="F379" t="s">
        <v>100</v>
      </c>
      <c r="G379">
        <v>1</v>
      </c>
      <c r="H379">
        <v>2012</v>
      </c>
      <c r="I379" t="s">
        <v>65</v>
      </c>
      <c r="J379" t="s">
        <v>185</v>
      </c>
      <c r="K379" t="s">
        <v>65</v>
      </c>
      <c r="L379">
        <v>2</v>
      </c>
      <c r="M379" t="s">
        <v>58</v>
      </c>
      <c r="N379" t="s">
        <v>9597</v>
      </c>
      <c r="V379">
        <v>2</v>
      </c>
      <c r="AH379" t="s">
        <v>30</v>
      </c>
      <c r="AT379" t="s">
        <v>75</v>
      </c>
      <c r="AV379" t="s">
        <v>1354</v>
      </c>
      <c r="AW379" t="s">
        <v>1355</v>
      </c>
      <c r="BA379" t="s">
        <v>187</v>
      </c>
      <c r="BB379" t="s">
        <v>64</v>
      </c>
    </row>
    <row r="380" spans="1:54" x14ac:dyDescent="0.3">
      <c r="A380">
        <v>210</v>
      </c>
      <c r="B380" t="s">
        <v>916</v>
      </c>
      <c r="C380" s="1">
        <v>40992</v>
      </c>
      <c r="D380">
        <v>3</v>
      </c>
      <c r="E380" t="s">
        <v>828</v>
      </c>
      <c r="F380" t="s">
        <v>206</v>
      </c>
      <c r="G380">
        <v>2</v>
      </c>
      <c r="H380">
        <v>2012</v>
      </c>
      <c r="I380" t="s">
        <v>917</v>
      </c>
      <c r="J380" t="s">
        <v>443</v>
      </c>
      <c r="K380" t="s">
        <v>430</v>
      </c>
      <c r="L380">
        <v>2</v>
      </c>
      <c r="M380" t="s">
        <v>58</v>
      </c>
      <c r="N380" t="s">
        <v>9597</v>
      </c>
      <c r="V380">
        <v>2</v>
      </c>
      <c r="AH380" t="s">
        <v>30</v>
      </c>
      <c r="AT380" t="s">
        <v>75</v>
      </c>
      <c r="AU380" t="s">
        <v>918</v>
      </c>
      <c r="AV380" t="s">
        <v>919</v>
      </c>
      <c r="AW380" t="s">
        <v>920</v>
      </c>
      <c r="AX380" t="s">
        <v>921</v>
      </c>
      <c r="BA380" t="s">
        <v>448</v>
      </c>
      <c r="BB380" t="s">
        <v>64</v>
      </c>
    </row>
    <row r="381" spans="1:54" x14ac:dyDescent="0.3">
      <c r="A381">
        <v>221</v>
      </c>
      <c r="B381" t="s">
        <v>962</v>
      </c>
      <c r="C381" s="1">
        <v>41000</v>
      </c>
      <c r="D381">
        <v>4</v>
      </c>
      <c r="E381" t="s">
        <v>949</v>
      </c>
      <c r="F381" t="s">
        <v>56</v>
      </c>
      <c r="G381">
        <v>0</v>
      </c>
      <c r="H381">
        <v>2012</v>
      </c>
      <c r="I381" t="s">
        <v>963</v>
      </c>
      <c r="J381" t="s">
        <v>185</v>
      </c>
      <c r="K381" t="s">
        <v>65</v>
      </c>
      <c r="L381">
        <v>1</v>
      </c>
      <c r="M381" t="s">
        <v>58</v>
      </c>
      <c r="N381" t="s">
        <v>9597</v>
      </c>
      <c r="V381">
        <v>1</v>
      </c>
      <c r="AH381" t="s">
        <v>30</v>
      </c>
      <c r="AT381" t="s">
        <v>75</v>
      </c>
      <c r="AV381" t="s">
        <v>964</v>
      </c>
      <c r="AW381" t="s">
        <v>965</v>
      </c>
      <c r="BA381" t="s">
        <v>187</v>
      </c>
      <c r="BB381" t="s">
        <v>64</v>
      </c>
    </row>
    <row r="382" spans="1:54" x14ac:dyDescent="0.3">
      <c r="A382">
        <v>2356</v>
      </c>
      <c r="B382" t="s">
        <v>8807</v>
      </c>
      <c r="C382" s="1">
        <v>44315</v>
      </c>
      <c r="D382">
        <v>4</v>
      </c>
      <c r="E382" t="s">
        <v>949</v>
      </c>
      <c r="F382" t="s">
        <v>88</v>
      </c>
      <c r="H382">
        <v>2021</v>
      </c>
      <c r="K382" t="s">
        <v>81</v>
      </c>
      <c r="L382">
        <v>3</v>
      </c>
      <c r="M382" t="s">
        <v>58</v>
      </c>
      <c r="N382" t="s">
        <v>9758</v>
      </c>
      <c r="V382">
        <v>3</v>
      </c>
      <c r="AI382" t="s">
        <v>31</v>
      </c>
      <c r="AT382" t="s">
        <v>75</v>
      </c>
      <c r="AV382" t="s">
        <v>8808</v>
      </c>
      <c r="AW382" t="s">
        <v>8809</v>
      </c>
      <c r="AY382">
        <v>11.908659999999999</v>
      </c>
      <c r="AZ382">
        <v>13.16033</v>
      </c>
      <c r="BA382" t="s">
        <v>1910</v>
      </c>
      <c r="BB382" t="s">
        <v>64</v>
      </c>
    </row>
    <row r="383" spans="1:54" x14ac:dyDescent="0.3">
      <c r="A383">
        <v>212</v>
      </c>
      <c r="B383" t="s">
        <v>926</v>
      </c>
      <c r="C383" s="1">
        <v>40995</v>
      </c>
      <c r="D383">
        <v>3</v>
      </c>
      <c r="E383" t="s">
        <v>828</v>
      </c>
      <c r="F383" t="s">
        <v>100</v>
      </c>
      <c r="G383">
        <v>1</v>
      </c>
      <c r="H383">
        <v>2012</v>
      </c>
      <c r="I383" t="s">
        <v>927</v>
      </c>
      <c r="J383" t="s">
        <v>80</v>
      </c>
      <c r="K383" t="s">
        <v>81</v>
      </c>
      <c r="L383">
        <v>2</v>
      </c>
      <c r="M383" t="s">
        <v>58</v>
      </c>
      <c r="N383" t="s">
        <v>9685</v>
      </c>
      <c r="V383">
        <v>2</v>
      </c>
      <c r="AI383" t="s">
        <v>31</v>
      </c>
      <c r="AM383" t="s">
        <v>82</v>
      </c>
      <c r="AT383" t="s">
        <v>75</v>
      </c>
      <c r="AV383" t="s">
        <v>928</v>
      </c>
      <c r="AW383" t="s">
        <v>929</v>
      </c>
      <c r="AX383" t="s">
        <v>930</v>
      </c>
      <c r="BA383" t="s">
        <v>85</v>
      </c>
      <c r="BB383" t="s">
        <v>64</v>
      </c>
    </row>
    <row r="384" spans="1:54" x14ac:dyDescent="0.3">
      <c r="A384">
        <v>2111</v>
      </c>
      <c r="B384" t="s">
        <v>7932</v>
      </c>
      <c r="C384" s="1">
        <v>43852</v>
      </c>
      <c r="D384">
        <v>1</v>
      </c>
      <c r="E384" t="s">
        <v>500</v>
      </c>
      <c r="F384" t="s">
        <v>169</v>
      </c>
      <c r="H384">
        <v>2020</v>
      </c>
      <c r="I384" t="s">
        <v>7933</v>
      </c>
      <c r="J384" t="s">
        <v>2007</v>
      </c>
      <c r="K384" t="s">
        <v>81</v>
      </c>
      <c r="L384">
        <v>10</v>
      </c>
      <c r="M384" t="s">
        <v>58</v>
      </c>
      <c r="N384" t="s">
        <v>9757</v>
      </c>
      <c r="V384">
        <v>10</v>
      </c>
      <c r="AI384" t="s">
        <v>31</v>
      </c>
      <c r="AT384" t="s">
        <v>75</v>
      </c>
      <c r="AU384" t="s">
        <v>7934</v>
      </c>
      <c r="AV384" t="s">
        <v>7935</v>
      </c>
      <c r="AW384" t="s">
        <v>7936</v>
      </c>
      <c r="AX384" t="s">
        <v>7937</v>
      </c>
      <c r="AY384">
        <v>13.61792</v>
      </c>
      <c r="AZ384">
        <v>13.267009740000001</v>
      </c>
      <c r="BA384" t="s">
        <v>2008</v>
      </c>
      <c r="BB384" t="s">
        <v>64</v>
      </c>
    </row>
    <row r="385" spans="1:54" x14ac:dyDescent="0.3">
      <c r="A385">
        <v>2206</v>
      </c>
      <c r="B385" t="s">
        <v>8262</v>
      </c>
      <c r="C385" s="1">
        <v>44038</v>
      </c>
      <c r="D385">
        <v>7</v>
      </c>
      <c r="E385" t="s">
        <v>154</v>
      </c>
      <c r="F385" t="s">
        <v>56</v>
      </c>
      <c r="H385">
        <v>2020</v>
      </c>
      <c r="I385" t="s">
        <v>8263</v>
      </c>
      <c r="J385" t="s">
        <v>414</v>
      </c>
      <c r="K385" t="s">
        <v>81</v>
      </c>
      <c r="L385">
        <v>3</v>
      </c>
      <c r="M385" t="s">
        <v>58</v>
      </c>
      <c r="N385" t="s">
        <v>9757</v>
      </c>
      <c r="V385">
        <v>3</v>
      </c>
      <c r="AT385" t="s">
        <v>75</v>
      </c>
      <c r="AV385" t="s">
        <v>8264</v>
      </c>
      <c r="AY385">
        <v>12.917</v>
      </c>
      <c r="AZ385">
        <v>13.56700039</v>
      </c>
      <c r="BA385" t="s">
        <v>417</v>
      </c>
      <c r="BB385" t="s">
        <v>64</v>
      </c>
    </row>
    <row r="386" spans="1:54" x14ac:dyDescent="0.3">
      <c r="A386">
        <v>2321</v>
      </c>
      <c r="B386" t="s">
        <v>8669</v>
      </c>
      <c r="C386" s="1">
        <v>44248</v>
      </c>
      <c r="D386">
        <v>2</v>
      </c>
      <c r="E386" t="s">
        <v>650</v>
      </c>
      <c r="F386" t="s">
        <v>56</v>
      </c>
      <c r="H386">
        <v>2021</v>
      </c>
      <c r="I386" t="s">
        <v>8670</v>
      </c>
      <c r="J386" t="s">
        <v>1609</v>
      </c>
      <c r="K386" t="s">
        <v>81</v>
      </c>
      <c r="L386">
        <v>40</v>
      </c>
      <c r="M386" t="s">
        <v>58</v>
      </c>
      <c r="N386" t="s">
        <v>9757</v>
      </c>
      <c r="V386">
        <v>40</v>
      </c>
      <c r="AU386" t="s">
        <v>8671</v>
      </c>
      <c r="AV386" t="s">
        <v>8672</v>
      </c>
      <c r="AW386" t="s">
        <v>8673</v>
      </c>
      <c r="AX386" t="s">
        <v>8674</v>
      </c>
      <c r="AY386">
        <v>11.908659999999999</v>
      </c>
      <c r="AZ386">
        <v>13.16033</v>
      </c>
      <c r="BA386" t="s">
        <v>1612</v>
      </c>
      <c r="BB386" t="s">
        <v>64</v>
      </c>
    </row>
    <row r="387" spans="1:54" x14ac:dyDescent="0.3">
      <c r="A387">
        <v>2361</v>
      </c>
      <c r="B387" t="s">
        <v>8822</v>
      </c>
      <c r="C387" s="1">
        <v>44335</v>
      </c>
      <c r="D387">
        <v>5</v>
      </c>
      <c r="E387" t="s">
        <v>55</v>
      </c>
      <c r="F387" t="s">
        <v>169</v>
      </c>
      <c r="H387">
        <v>2021</v>
      </c>
      <c r="J387" t="s">
        <v>1498</v>
      </c>
      <c r="K387" t="s">
        <v>81</v>
      </c>
      <c r="L387">
        <v>20</v>
      </c>
      <c r="M387" t="s">
        <v>58</v>
      </c>
      <c r="N387" t="s">
        <v>9757</v>
      </c>
      <c r="V387">
        <v>20</v>
      </c>
      <c r="AI387" t="s">
        <v>31</v>
      </c>
      <c r="AK387" t="s">
        <v>33</v>
      </c>
      <c r="AT387" t="s">
        <v>75</v>
      </c>
      <c r="AU387" t="s">
        <v>8823</v>
      </c>
      <c r="AV387" t="s">
        <v>8824</v>
      </c>
      <c r="AW387" t="s">
        <v>8825</v>
      </c>
      <c r="AX387" t="s">
        <v>8826</v>
      </c>
      <c r="AY387">
        <v>11.08611</v>
      </c>
      <c r="AZ387">
        <v>13.69139004</v>
      </c>
      <c r="BA387" t="s">
        <v>1499</v>
      </c>
      <c r="BB387" t="s">
        <v>64</v>
      </c>
    </row>
    <row r="388" spans="1:54" x14ac:dyDescent="0.3">
      <c r="A388">
        <v>2447</v>
      </c>
      <c r="B388" t="s">
        <v>9149</v>
      </c>
      <c r="C388" s="1">
        <v>44648</v>
      </c>
      <c r="D388">
        <v>3</v>
      </c>
      <c r="E388" t="s">
        <v>828</v>
      </c>
      <c r="F388" t="s">
        <v>73</v>
      </c>
      <c r="H388">
        <v>2022</v>
      </c>
      <c r="J388" t="s">
        <v>2007</v>
      </c>
      <c r="K388" t="s">
        <v>81</v>
      </c>
      <c r="L388">
        <v>50</v>
      </c>
      <c r="M388" t="s">
        <v>58</v>
      </c>
      <c r="N388" t="s">
        <v>9757</v>
      </c>
      <c r="V388">
        <v>50</v>
      </c>
      <c r="AT388" t="s">
        <v>75</v>
      </c>
      <c r="AV388" t="s">
        <v>9150</v>
      </c>
      <c r="AW388" t="s">
        <v>9151</v>
      </c>
      <c r="AY388">
        <v>13.610953</v>
      </c>
      <c r="AZ388">
        <v>13.27766418</v>
      </c>
      <c r="BA388" t="s">
        <v>2008</v>
      </c>
      <c r="BB388" t="s">
        <v>64</v>
      </c>
    </row>
    <row r="389" spans="1:54" x14ac:dyDescent="0.3">
      <c r="A389">
        <v>2448</v>
      </c>
      <c r="B389" t="s">
        <v>9152</v>
      </c>
      <c r="C389" s="1">
        <v>44657</v>
      </c>
      <c r="D389">
        <v>4</v>
      </c>
      <c r="E389" t="s">
        <v>949</v>
      </c>
      <c r="F389" t="s">
        <v>169</v>
      </c>
      <c r="H389">
        <v>2022</v>
      </c>
      <c r="J389" t="s">
        <v>2007</v>
      </c>
      <c r="K389" t="s">
        <v>81</v>
      </c>
      <c r="L389">
        <v>10</v>
      </c>
      <c r="M389" t="s">
        <v>58</v>
      </c>
      <c r="N389" t="s">
        <v>9757</v>
      </c>
      <c r="V389">
        <v>10</v>
      </c>
      <c r="AI389" t="s">
        <v>31</v>
      </c>
      <c r="AT389" t="s">
        <v>75</v>
      </c>
      <c r="AV389" t="s">
        <v>9153</v>
      </c>
      <c r="AW389" t="s">
        <v>9154</v>
      </c>
      <c r="AY389">
        <v>13.610953</v>
      </c>
      <c r="AZ389">
        <v>13.27766418</v>
      </c>
      <c r="BA389" t="s">
        <v>2008</v>
      </c>
      <c r="BB389" t="s">
        <v>64</v>
      </c>
    </row>
    <row r="390" spans="1:54" x14ac:dyDescent="0.3">
      <c r="A390">
        <v>2464</v>
      </c>
      <c r="B390" t="s">
        <v>9218</v>
      </c>
      <c r="C390" s="1">
        <v>44690</v>
      </c>
      <c r="D390">
        <v>5</v>
      </c>
      <c r="E390" t="s">
        <v>55</v>
      </c>
      <c r="F390" t="s">
        <v>73</v>
      </c>
      <c r="H390">
        <v>2022</v>
      </c>
      <c r="I390" t="s">
        <v>9219</v>
      </c>
      <c r="J390" t="s">
        <v>785</v>
      </c>
      <c r="K390" t="s">
        <v>251</v>
      </c>
      <c r="L390">
        <v>1</v>
      </c>
      <c r="M390" t="s">
        <v>58</v>
      </c>
      <c r="N390" t="s">
        <v>9757</v>
      </c>
      <c r="V390">
        <v>1</v>
      </c>
      <c r="AT390" t="s">
        <v>75</v>
      </c>
      <c r="AV390" t="s">
        <v>9220</v>
      </c>
      <c r="AY390">
        <v>10.813510000000001</v>
      </c>
      <c r="AZ390">
        <v>13.45938969</v>
      </c>
      <c r="BA390" t="s">
        <v>788</v>
      </c>
      <c r="BB390" t="s">
        <v>64</v>
      </c>
    </row>
    <row r="391" spans="1:54" x14ac:dyDescent="0.3">
      <c r="A391">
        <v>2469</v>
      </c>
      <c r="B391" t="s">
        <v>9234</v>
      </c>
      <c r="C391" s="1">
        <v>44703</v>
      </c>
      <c r="D391">
        <v>5</v>
      </c>
      <c r="E391" t="s">
        <v>55</v>
      </c>
      <c r="F391" t="s">
        <v>56</v>
      </c>
      <c r="H391">
        <v>2022</v>
      </c>
      <c r="I391" t="s">
        <v>9235</v>
      </c>
      <c r="J391" t="s">
        <v>117</v>
      </c>
      <c r="K391" t="s">
        <v>81</v>
      </c>
      <c r="L391">
        <v>6</v>
      </c>
      <c r="M391" t="s">
        <v>58</v>
      </c>
      <c r="N391" t="s">
        <v>9757</v>
      </c>
      <c r="V391">
        <v>6</v>
      </c>
      <c r="AI391" t="s">
        <v>31</v>
      </c>
      <c r="AT391" t="s">
        <v>75</v>
      </c>
      <c r="AV391" t="s">
        <v>9236</v>
      </c>
      <c r="BA391" t="s">
        <v>120</v>
      </c>
      <c r="BB391" t="s">
        <v>64</v>
      </c>
    </row>
    <row r="392" spans="1:54" x14ac:dyDescent="0.3">
      <c r="A392">
        <v>2432</v>
      </c>
      <c r="B392" t="s">
        <v>9103</v>
      </c>
      <c r="C392" s="1">
        <v>44586</v>
      </c>
      <c r="D392">
        <v>1</v>
      </c>
      <c r="E392" t="s">
        <v>500</v>
      </c>
      <c r="F392" t="s">
        <v>100</v>
      </c>
      <c r="H392">
        <v>2022</v>
      </c>
      <c r="I392" t="s">
        <v>9104</v>
      </c>
      <c r="J392" t="s">
        <v>465</v>
      </c>
      <c r="K392" t="s">
        <v>336</v>
      </c>
      <c r="L392">
        <v>0</v>
      </c>
      <c r="M392" t="s">
        <v>58</v>
      </c>
      <c r="N392" t="s">
        <v>9757</v>
      </c>
      <c r="AB392">
        <v>3</v>
      </c>
      <c r="AT392" t="s">
        <v>75</v>
      </c>
      <c r="AV392" t="s">
        <v>9105</v>
      </c>
      <c r="AY392">
        <v>11.712289999999999</v>
      </c>
      <c r="AZ392">
        <v>11.070879939999999</v>
      </c>
      <c r="BA392" t="s">
        <v>467</v>
      </c>
      <c r="BB392" t="s">
        <v>64</v>
      </c>
    </row>
    <row r="393" spans="1:54" x14ac:dyDescent="0.3">
      <c r="A393">
        <v>407</v>
      </c>
      <c r="B393" t="s">
        <v>1636</v>
      </c>
      <c r="C393" s="1">
        <v>41253</v>
      </c>
      <c r="D393">
        <v>12</v>
      </c>
      <c r="E393" t="s">
        <v>390</v>
      </c>
      <c r="F393" t="s">
        <v>73</v>
      </c>
      <c r="G393">
        <v>0</v>
      </c>
      <c r="H393">
        <v>2012</v>
      </c>
      <c r="I393" t="s">
        <v>80</v>
      </c>
      <c r="J393" t="s">
        <v>80</v>
      </c>
      <c r="K393" t="s">
        <v>81</v>
      </c>
      <c r="L393">
        <v>1</v>
      </c>
      <c r="M393" t="s">
        <v>58</v>
      </c>
      <c r="N393" t="s">
        <v>9764</v>
      </c>
      <c r="AE393">
        <v>1</v>
      </c>
      <c r="AI393" t="s">
        <v>31</v>
      </c>
      <c r="AT393" t="s">
        <v>75</v>
      </c>
      <c r="AV393" t="s">
        <v>1637</v>
      </c>
      <c r="AW393" t="s">
        <v>1628</v>
      </c>
      <c r="BA393" t="s">
        <v>85</v>
      </c>
      <c r="BB393" t="s">
        <v>64</v>
      </c>
    </row>
    <row r="394" spans="1:54" x14ac:dyDescent="0.3">
      <c r="A394">
        <v>844</v>
      </c>
      <c r="B394" t="s">
        <v>3183</v>
      </c>
      <c r="C394" s="1">
        <v>41950</v>
      </c>
      <c r="D394">
        <v>11</v>
      </c>
      <c r="E394" t="s">
        <v>327</v>
      </c>
      <c r="F394" t="s">
        <v>203</v>
      </c>
      <c r="H394">
        <v>2014</v>
      </c>
      <c r="I394" t="s">
        <v>401</v>
      </c>
      <c r="J394" t="s">
        <v>402</v>
      </c>
      <c r="K394" t="s">
        <v>57</v>
      </c>
      <c r="L394">
        <v>16</v>
      </c>
      <c r="M394" t="s">
        <v>58</v>
      </c>
      <c r="N394" t="s">
        <v>9667</v>
      </c>
      <c r="AE394">
        <v>16</v>
      </c>
      <c r="AH394" t="s">
        <v>30</v>
      </c>
      <c r="AK394" t="s">
        <v>33</v>
      </c>
      <c r="AR394" t="s">
        <v>40</v>
      </c>
      <c r="AU394" t="s">
        <v>3184</v>
      </c>
      <c r="AV394" t="s">
        <v>3185</v>
      </c>
      <c r="AW394" t="s">
        <v>3186</v>
      </c>
      <c r="AX394" t="s">
        <v>3187</v>
      </c>
      <c r="AY394">
        <v>11.67420006</v>
      </c>
      <c r="AZ394">
        <v>10.193240169999999</v>
      </c>
      <c r="BA394" t="s">
        <v>406</v>
      </c>
      <c r="BB394" t="s">
        <v>64</v>
      </c>
    </row>
    <row r="395" spans="1:54" x14ac:dyDescent="0.3">
      <c r="A395">
        <v>1935</v>
      </c>
      <c r="B395" t="s">
        <v>7271</v>
      </c>
      <c r="C395" s="1">
        <v>43554</v>
      </c>
      <c r="D395">
        <v>3</v>
      </c>
      <c r="E395" t="s">
        <v>828</v>
      </c>
      <c r="F395" t="s">
        <v>206</v>
      </c>
      <c r="H395">
        <v>2019</v>
      </c>
      <c r="I395" t="s">
        <v>5088</v>
      </c>
      <c r="J395" t="s">
        <v>2356</v>
      </c>
      <c r="K395" t="s">
        <v>251</v>
      </c>
      <c r="L395">
        <v>40</v>
      </c>
      <c r="M395" t="s">
        <v>58</v>
      </c>
      <c r="N395" t="s">
        <v>9667</v>
      </c>
      <c r="V395">
        <v>40</v>
      </c>
      <c r="AI395" t="s">
        <v>31</v>
      </c>
      <c r="AR395" t="s">
        <v>40</v>
      </c>
      <c r="AU395" t="s">
        <v>7272</v>
      </c>
      <c r="AV395" t="s">
        <v>7273</v>
      </c>
      <c r="AW395" t="s">
        <v>7274</v>
      </c>
      <c r="AX395" t="s">
        <v>7275</v>
      </c>
      <c r="AY395">
        <v>10.63081</v>
      </c>
      <c r="AZ395">
        <v>13.395569800000001</v>
      </c>
      <c r="BA395" t="s">
        <v>2359</v>
      </c>
      <c r="BB395" t="s">
        <v>64</v>
      </c>
    </row>
    <row r="396" spans="1:54" x14ac:dyDescent="0.3">
      <c r="A396">
        <v>41</v>
      </c>
      <c r="B396" t="s">
        <v>228</v>
      </c>
      <c r="C396" s="1">
        <v>40764</v>
      </c>
      <c r="D396">
        <v>8</v>
      </c>
      <c r="E396" t="s">
        <v>212</v>
      </c>
      <c r="F396" t="s">
        <v>100</v>
      </c>
      <c r="G396">
        <v>0</v>
      </c>
      <c r="H396">
        <v>2011</v>
      </c>
      <c r="J396" t="s">
        <v>80</v>
      </c>
      <c r="K396" t="s">
        <v>81</v>
      </c>
      <c r="L396">
        <v>2</v>
      </c>
      <c r="M396" t="s">
        <v>58</v>
      </c>
      <c r="N396" t="s">
        <v>9667</v>
      </c>
      <c r="W396">
        <v>0</v>
      </c>
      <c r="AE396">
        <v>2</v>
      </c>
      <c r="AH396" t="s">
        <v>30</v>
      </c>
      <c r="AI396" t="s">
        <v>31</v>
      </c>
      <c r="AO396" t="s">
        <v>59</v>
      </c>
      <c r="AR396" t="s">
        <v>40</v>
      </c>
      <c r="AV396" t="s">
        <v>229</v>
      </c>
      <c r="AW396" t="s">
        <v>230</v>
      </c>
      <c r="BA396" t="s">
        <v>85</v>
      </c>
      <c r="BB396" t="s">
        <v>64</v>
      </c>
    </row>
    <row r="397" spans="1:54" x14ac:dyDescent="0.3">
      <c r="A397">
        <v>45</v>
      </c>
      <c r="B397" t="s">
        <v>240</v>
      </c>
      <c r="C397" s="1">
        <v>40771</v>
      </c>
      <c r="D397">
        <v>8</v>
      </c>
      <c r="E397" t="s">
        <v>212</v>
      </c>
      <c r="F397" t="s">
        <v>100</v>
      </c>
      <c r="G397">
        <v>1</v>
      </c>
      <c r="H397">
        <v>2011</v>
      </c>
      <c r="J397" t="s">
        <v>241</v>
      </c>
      <c r="K397" t="s">
        <v>57</v>
      </c>
      <c r="L397">
        <v>0</v>
      </c>
      <c r="M397" t="s">
        <v>58</v>
      </c>
      <c r="N397" t="s">
        <v>9667</v>
      </c>
      <c r="AE397">
        <v>0</v>
      </c>
      <c r="AH397" t="s">
        <v>30</v>
      </c>
      <c r="AI397" t="s">
        <v>31</v>
      </c>
      <c r="AR397" t="s">
        <v>40</v>
      </c>
      <c r="AV397" t="s">
        <v>242</v>
      </c>
      <c r="AW397" t="s">
        <v>243</v>
      </c>
      <c r="BA397" t="s">
        <v>244</v>
      </c>
      <c r="BB397" t="s">
        <v>64</v>
      </c>
    </row>
    <row r="398" spans="1:54" x14ac:dyDescent="0.3">
      <c r="A398">
        <v>121</v>
      </c>
      <c r="B398" t="s">
        <v>537</v>
      </c>
      <c r="C398" s="1">
        <v>40914</v>
      </c>
      <c r="D398">
        <v>1</v>
      </c>
      <c r="E398" t="s">
        <v>500</v>
      </c>
      <c r="F398" t="s">
        <v>203</v>
      </c>
      <c r="G398">
        <v>0</v>
      </c>
      <c r="H398">
        <v>2012</v>
      </c>
      <c r="I398" t="s">
        <v>465</v>
      </c>
      <c r="J398" t="s">
        <v>465</v>
      </c>
      <c r="K398" t="s">
        <v>336</v>
      </c>
      <c r="L398">
        <v>2</v>
      </c>
      <c r="M398" t="s">
        <v>58</v>
      </c>
      <c r="N398" t="s">
        <v>9667</v>
      </c>
      <c r="AE398">
        <v>2</v>
      </c>
      <c r="AH398" t="s">
        <v>30</v>
      </c>
      <c r="AI398" t="s">
        <v>31</v>
      </c>
      <c r="AO398" t="s">
        <v>59</v>
      </c>
      <c r="AR398" t="s">
        <v>40</v>
      </c>
      <c r="AV398" t="s">
        <v>538</v>
      </c>
      <c r="AW398" t="s">
        <v>539</v>
      </c>
      <c r="AX398" t="s">
        <v>540</v>
      </c>
      <c r="BA398" t="s">
        <v>467</v>
      </c>
      <c r="BB398" t="s">
        <v>64</v>
      </c>
    </row>
    <row r="399" spans="1:54" x14ac:dyDescent="0.3">
      <c r="A399">
        <v>215</v>
      </c>
      <c r="B399" t="s">
        <v>936</v>
      </c>
      <c r="C399" s="1">
        <v>40998</v>
      </c>
      <c r="D399">
        <v>3</v>
      </c>
      <c r="E399" t="s">
        <v>828</v>
      </c>
      <c r="F399" t="s">
        <v>203</v>
      </c>
      <c r="G399">
        <v>0</v>
      </c>
      <c r="H399">
        <v>2012</v>
      </c>
      <c r="I399" t="s">
        <v>937</v>
      </c>
      <c r="J399" t="s">
        <v>938</v>
      </c>
      <c r="K399" t="s">
        <v>81</v>
      </c>
      <c r="L399">
        <v>4</v>
      </c>
      <c r="M399" t="s">
        <v>58</v>
      </c>
      <c r="N399" t="s">
        <v>9667</v>
      </c>
      <c r="W399">
        <v>1</v>
      </c>
      <c r="AE399">
        <v>3</v>
      </c>
      <c r="AI399" t="s">
        <v>31</v>
      </c>
      <c r="AO399" t="s">
        <v>59</v>
      </c>
      <c r="AR399" t="s">
        <v>40</v>
      </c>
      <c r="AV399" t="s">
        <v>939</v>
      </c>
      <c r="AW399" t="s">
        <v>940</v>
      </c>
      <c r="BA399" t="s">
        <v>941</v>
      </c>
      <c r="BB399" t="s">
        <v>64</v>
      </c>
    </row>
    <row r="400" spans="1:54" x14ac:dyDescent="0.3">
      <c r="A400">
        <v>315</v>
      </c>
      <c r="B400" t="s">
        <v>1336</v>
      </c>
      <c r="C400" s="1">
        <v>41130</v>
      </c>
      <c r="D400">
        <v>8</v>
      </c>
      <c r="E400" t="s">
        <v>212</v>
      </c>
      <c r="F400" t="s">
        <v>88</v>
      </c>
      <c r="G400">
        <v>0</v>
      </c>
      <c r="H400">
        <v>2012</v>
      </c>
      <c r="I400" t="s">
        <v>715</v>
      </c>
      <c r="J400" t="s">
        <v>80</v>
      </c>
      <c r="K400" t="s">
        <v>81</v>
      </c>
      <c r="L400">
        <v>1</v>
      </c>
      <c r="M400" t="s">
        <v>58</v>
      </c>
      <c r="N400" t="s">
        <v>9667</v>
      </c>
      <c r="AE400">
        <v>1</v>
      </c>
      <c r="AI400" t="s">
        <v>31</v>
      </c>
      <c r="AM400" t="s">
        <v>82</v>
      </c>
      <c r="AT400" t="s">
        <v>75</v>
      </c>
      <c r="AV400" t="s">
        <v>1337</v>
      </c>
      <c r="AW400" t="s">
        <v>1333</v>
      </c>
      <c r="BA400" t="s">
        <v>85</v>
      </c>
      <c r="BB400" t="s">
        <v>64</v>
      </c>
    </row>
    <row r="401" spans="1:54" x14ac:dyDescent="0.3">
      <c r="A401">
        <v>327</v>
      </c>
      <c r="B401" t="s">
        <v>1389</v>
      </c>
      <c r="C401" s="1">
        <v>41146</v>
      </c>
      <c r="D401">
        <v>8</v>
      </c>
      <c r="E401" t="s">
        <v>212</v>
      </c>
      <c r="F401" t="s">
        <v>206</v>
      </c>
      <c r="G401">
        <v>1</v>
      </c>
      <c r="H401">
        <v>2012</v>
      </c>
      <c r="I401" t="s">
        <v>1390</v>
      </c>
      <c r="J401" t="s">
        <v>1391</v>
      </c>
      <c r="K401" t="s">
        <v>336</v>
      </c>
      <c r="L401">
        <v>2</v>
      </c>
      <c r="M401" t="s">
        <v>58</v>
      </c>
      <c r="N401" t="s">
        <v>9667</v>
      </c>
      <c r="AE401">
        <v>2</v>
      </c>
      <c r="AI401" t="s">
        <v>31</v>
      </c>
      <c r="AR401" t="s">
        <v>40</v>
      </c>
      <c r="AV401" t="s">
        <v>1392</v>
      </c>
      <c r="AW401" t="s">
        <v>1393</v>
      </c>
      <c r="BA401" t="s">
        <v>1394</v>
      </c>
      <c r="BB401" t="s">
        <v>64</v>
      </c>
    </row>
    <row r="402" spans="1:54" x14ac:dyDescent="0.3">
      <c r="A402">
        <v>517</v>
      </c>
      <c r="B402" t="s">
        <v>1981</v>
      </c>
      <c r="C402" s="1">
        <v>41460</v>
      </c>
      <c r="D402">
        <v>7</v>
      </c>
      <c r="E402" t="s">
        <v>154</v>
      </c>
      <c r="F402" t="s">
        <v>203</v>
      </c>
      <c r="H402">
        <v>2013</v>
      </c>
      <c r="I402" t="s">
        <v>1982</v>
      </c>
      <c r="J402" t="s">
        <v>1983</v>
      </c>
      <c r="K402" t="s">
        <v>1070</v>
      </c>
      <c r="L402">
        <v>3</v>
      </c>
      <c r="M402" t="s">
        <v>58</v>
      </c>
      <c r="N402" t="s">
        <v>9667</v>
      </c>
      <c r="W402">
        <v>3</v>
      </c>
      <c r="AI402" t="s">
        <v>31</v>
      </c>
      <c r="AO402" t="s">
        <v>59</v>
      </c>
      <c r="AR402" t="s">
        <v>40</v>
      </c>
      <c r="AV402" t="s">
        <v>1984</v>
      </c>
      <c r="AW402" t="s">
        <v>1985</v>
      </c>
      <c r="BA402" t="s">
        <v>1986</v>
      </c>
      <c r="BB402" t="s">
        <v>64</v>
      </c>
    </row>
    <row r="403" spans="1:54" x14ac:dyDescent="0.3">
      <c r="A403">
        <v>631</v>
      </c>
      <c r="B403" t="s">
        <v>2355</v>
      </c>
      <c r="C403" s="1">
        <v>41696</v>
      </c>
      <c r="D403">
        <v>2</v>
      </c>
      <c r="E403" t="s">
        <v>650</v>
      </c>
      <c r="F403" t="s">
        <v>169</v>
      </c>
      <c r="H403">
        <v>2014</v>
      </c>
      <c r="I403" t="s">
        <v>2356</v>
      </c>
      <c r="J403" t="s">
        <v>2356</v>
      </c>
      <c r="K403" t="s">
        <v>251</v>
      </c>
      <c r="L403">
        <v>4</v>
      </c>
      <c r="M403" t="s">
        <v>58</v>
      </c>
      <c r="N403" t="s">
        <v>9667</v>
      </c>
      <c r="W403">
        <v>3</v>
      </c>
      <c r="AE403">
        <v>1</v>
      </c>
      <c r="AH403" t="s">
        <v>30</v>
      </c>
      <c r="AI403" t="s">
        <v>31</v>
      </c>
      <c r="AO403" t="s">
        <v>59</v>
      </c>
      <c r="AR403" t="s">
        <v>40</v>
      </c>
      <c r="AV403" t="s">
        <v>2357</v>
      </c>
      <c r="AW403" t="s">
        <v>2358</v>
      </c>
      <c r="BA403" t="s">
        <v>2359</v>
      </c>
      <c r="BB403" t="s">
        <v>64</v>
      </c>
    </row>
    <row r="404" spans="1:54" x14ac:dyDescent="0.3">
      <c r="A404">
        <v>790</v>
      </c>
      <c r="B404" t="s">
        <v>2981</v>
      </c>
      <c r="C404" s="1">
        <v>41884</v>
      </c>
      <c r="D404">
        <v>9</v>
      </c>
      <c r="E404" t="s">
        <v>263</v>
      </c>
      <c r="F404" t="s">
        <v>100</v>
      </c>
      <c r="H404">
        <v>2014</v>
      </c>
      <c r="I404" t="s">
        <v>1005</v>
      </c>
      <c r="J404" t="s">
        <v>879</v>
      </c>
      <c r="K404" t="s">
        <v>81</v>
      </c>
      <c r="L404">
        <v>0</v>
      </c>
      <c r="M404" t="s">
        <v>58</v>
      </c>
      <c r="N404" t="s">
        <v>9716</v>
      </c>
      <c r="AE404">
        <v>0</v>
      </c>
      <c r="AV404" t="s">
        <v>2982</v>
      </c>
      <c r="AW404" t="s">
        <v>2983</v>
      </c>
      <c r="AY404">
        <v>11.52079964</v>
      </c>
      <c r="AZ404">
        <v>13.680500029999999</v>
      </c>
      <c r="BA404" t="s">
        <v>882</v>
      </c>
      <c r="BB404" t="s">
        <v>64</v>
      </c>
    </row>
    <row r="405" spans="1:54" x14ac:dyDescent="0.3">
      <c r="A405">
        <v>808</v>
      </c>
      <c r="B405" t="s">
        <v>3047</v>
      </c>
      <c r="C405" s="1">
        <v>41900</v>
      </c>
      <c r="D405">
        <v>9</v>
      </c>
      <c r="E405" t="s">
        <v>263</v>
      </c>
      <c r="F405" t="s">
        <v>88</v>
      </c>
      <c r="H405">
        <v>2014</v>
      </c>
      <c r="I405" t="s">
        <v>3048</v>
      </c>
      <c r="J405" t="s">
        <v>3049</v>
      </c>
      <c r="K405" t="s">
        <v>2519</v>
      </c>
      <c r="L405">
        <v>6</v>
      </c>
      <c r="M405" t="s">
        <v>58</v>
      </c>
      <c r="N405" t="s">
        <v>9716</v>
      </c>
      <c r="V405">
        <v>2</v>
      </c>
      <c r="AE405">
        <v>4</v>
      </c>
      <c r="AV405" t="s">
        <v>3050</v>
      </c>
      <c r="AY405">
        <v>5.6854767800000001</v>
      </c>
      <c r="AZ405">
        <v>12.722877499999999</v>
      </c>
      <c r="BA405" t="s">
        <v>3051</v>
      </c>
      <c r="BB405" t="s">
        <v>64</v>
      </c>
    </row>
    <row r="406" spans="1:54" x14ac:dyDescent="0.3">
      <c r="A406">
        <v>891</v>
      </c>
      <c r="B406" t="s">
        <v>3360</v>
      </c>
      <c r="C406" s="1">
        <v>41999</v>
      </c>
      <c r="D406">
        <v>12</v>
      </c>
      <c r="E406" t="s">
        <v>390</v>
      </c>
      <c r="F406" t="s">
        <v>203</v>
      </c>
      <c r="H406">
        <v>2014</v>
      </c>
      <c r="I406" t="s">
        <v>3361</v>
      </c>
      <c r="K406" t="s">
        <v>2519</v>
      </c>
      <c r="L406">
        <v>23</v>
      </c>
      <c r="M406" t="s">
        <v>58</v>
      </c>
      <c r="N406" t="s">
        <v>9716</v>
      </c>
      <c r="AE406">
        <v>23</v>
      </c>
      <c r="AT406" t="s">
        <v>75</v>
      </c>
      <c r="AV406" t="s">
        <v>3362</v>
      </c>
      <c r="AW406" t="s">
        <v>3363</v>
      </c>
      <c r="AY406">
        <v>10.958040240000001</v>
      </c>
      <c r="AZ406">
        <v>13.90680027</v>
      </c>
      <c r="BA406" t="s">
        <v>3137</v>
      </c>
      <c r="BB406" t="s">
        <v>64</v>
      </c>
    </row>
    <row r="407" spans="1:54" x14ac:dyDescent="0.3">
      <c r="A407">
        <v>894</v>
      </c>
      <c r="B407" t="s">
        <v>3371</v>
      </c>
      <c r="C407" s="1">
        <v>42001</v>
      </c>
      <c r="D407">
        <v>12</v>
      </c>
      <c r="E407" t="s">
        <v>390</v>
      </c>
      <c r="F407" t="s">
        <v>56</v>
      </c>
      <c r="H407">
        <v>2014</v>
      </c>
      <c r="I407" t="s">
        <v>3372</v>
      </c>
      <c r="L407">
        <v>30</v>
      </c>
      <c r="M407" t="s">
        <v>58</v>
      </c>
      <c r="N407" t="s">
        <v>9716</v>
      </c>
      <c r="AE407">
        <v>30</v>
      </c>
      <c r="AT407" t="s">
        <v>75</v>
      </c>
      <c r="AV407" t="s">
        <v>3373</v>
      </c>
      <c r="AY407">
        <v>5.6854767800000001</v>
      </c>
      <c r="AZ407">
        <v>12.722877499999999</v>
      </c>
      <c r="BA407" t="s">
        <v>3004</v>
      </c>
      <c r="BB407" t="s">
        <v>64</v>
      </c>
    </row>
    <row r="408" spans="1:54" x14ac:dyDescent="0.3">
      <c r="A408">
        <v>904</v>
      </c>
      <c r="B408" t="s">
        <v>3407</v>
      </c>
      <c r="C408" s="1">
        <v>42005</v>
      </c>
      <c r="D408">
        <v>1</v>
      </c>
      <c r="E408" t="s">
        <v>500</v>
      </c>
      <c r="F408" t="s">
        <v>88</v>
      </c>
      <c r="H408">
        <v>2015</v>
      </c>
      <c r="I408" t="s">
        <v>3408</v>
      </c>
      <c r="J408" t="s">
        <v>2795</v>
      </c>
      <c r="K408" t="s">
        <v>2519</v>
      </c>
      <c r="L408">
        <v>15</v>
      </c>
      <c r="M408" t="s">
        <v>58</v>
      </c>
      <c r="N408" t="s">
        <v>9716</v>
      </c>
      <c r="AE408">
        <v>15</v>
      </c>
      <c r="AL408" t="s">
        <v>75</v>
      </c>
      <c r="AT408" t="s">
        <v>75</v>
      </c>
      <c r="AU408" t="s">
        <v>3409</v>
      </c>
      <c r="AV408" t="s">
        <v>3410</v>
      </c>
      <c r="AW408" t="s">
        <v>3411</v>
      </c>
      <c r="AX408" t="s">
        <v>3412</v>
      </c>
      <c r="AY408">
        <v>11.0461998</v>
      </c>
      <c r="AZ408">
        <v>14.13969994</v>
      </c>
      <c r="BA408" t="s">
        <v>2798</v>
      </c>
      <c r="BB408" t="s">
        <v>64</v>
      </c>
    </row>
    <row r="409" spans="1:54" x14ac:dyDescent="0.3">
      <c r="A409">
        <v>921</v>
      </c>
      <c r="B409" t="s">
        <v>3480</v>
      </c>
      <c r="C409" s="1">
        <v>42022</v>
      </c>
      <c r="D409">
        <v>1</v>
      </c>
      <c r="E409" t="s">
        <v>500</v>
      </c>
      <c r="F409" t="s">
        <v>56</v>
      </c>
      <c r="H409">
        <v>2015</v>
      </c>
      <c r="I409" t="s">
        <v>3481</v>
      </c>
      <c r="L409">
        <v>3</v>
      </c>
      <c r="M409" t="s">
        <v>58</v>
      </c>
      <c r="N409" t="s">
        <v>9716</v>
      </c>
      <c r="AB409">
        <v>80</v>
      </c>
      <c r="AE409">
        <v>3</v>
      </c>
      <c r="AI409" t="s">
        <v>31</v>
      </c>
      <c r="AT409" t="s">
        <v>75</v>
      </c>
      <c r="AV409" t="s">
        <v>3482</v>
      </c>
      <c r="AW409" t="s">
        <v>3483</v>
      </c>
      <c r="AY409">
        <v>10.92350006</v>
      </c>
      <c r="AZ409">
        <v>13.73480034</v>
      </c>
      <c r="BA409" t="s">
        <v>3004</v>
      </c>
      <c r="BB409" t="s">
        <v>64</v>
      </c>
    </row>
    <row r="410" spans="1:54" x14ac:dyDescent="0.3">
      <c r="A410">
        <v>939</v>
      </c>
      <c r="B410" t="s">
        <v>3543</v>
      </c>
      <c r="C410" s="1">
        <v>42040</v>
      </c>
      <c r="D410">
        <v>2</v>
      </c>
      <c r="E410" t="s">
        <v>650</v>
      </c>
      <c r="F410" t="s">
        <v>88</v>
      </c>
      <c r="H410">
        <v>2015</v>
      </c>
      <c r="I410" t="s">
        <v>3002</v>
      </c>
      <c r="J410" t="s">
        <v>2518</v>
      </c>
      <c r="K410" t="s">
        <v>2519</v>
      </c>
      <c r="L410">
        <v>91</v>
      </c>
      <c r="M410" t="s">
        <v>58</v>
      </c>
      <c r="N410" t="s">
        <v>9716</v>
      </c>
      <c r="AE410">
        <v>91</v>
      </c>
      <c r="AI410" t="s">
        <v>31</v>
      </c>
      <c r="AP410" t="s">
        <v>38</v>
      </c>
      <c r="AQ410" t="s">
        <v>39</v>
      </c>
      <c r="AT410" t="s">
        <v>75</v>
      </c>
      <c r="AV410" t="s">
        <v>3544</v>
      </c>
      <c r="AW410" t="s">
        <v>3545</v>
      </c>
      <c r="AX410" t="s">
        <v>3546</v>
      </c>
      <c r="AY410">
        <v>12.51683044</v>
      </c>
      <c r="AZ410">
        <v>14.231439590000001</v>
      </c>
      <c r="BA410" t="s">
        <v>2524</v>
      </c>
      <c r="BB410" t="s">
        <v>64</v>
      </c>
    </row>
    <row r="411" spans="1:54" x14ac:dyDescent="0.3">
      <c r="A411">
        <v>944</v>
      </c>
      <c r="B411" t="s">
        <v>3567</v>
      </c>
      <c r="C411" s="1">
        <v>42043</v>
      </c>
      <c r="D411">
        <v>2</v>
      </c>
      <c r="E411" t="s">
        <v>650</v>
      </c>
      <c r="F411" t="s">
        <v>56</v>
      </c>
      <c r="H411">
        <v>2015</v>
      </c>
      <c r="I411" t="s">
        <v>3568</v>
      </c>
      <c r="L411">
        <v>18</v>
      </c>
      <c r="M411" t="s">
        <v>58</v>
      </c>
      <c r="N411" t="s">
        <v>9716</v>
      </c>
      <c r="V411">
        <v>11</v>
      </c>
      <c r="AB411">
        <v>23</v>
      </c>
      <c r="AE411">
        <v>7</v>
      </c>
      <c r="AI411" t="s">
        <v>31</v>
      </c>
      <c r="AT411" t="s">
        <v>75</v>
      </c>
      <c r="AV411" t="s">
        <v>3569</v>
      </c>
      <c r="AW411" t="s">
        <v>3570</v>
      </c>
      <c r="AX411" t="s">
        <v>3571</v>
      </c>
      <c r="AY411">
        <v>11.182499890000001</v>
      </c>
      <c r="AZ411">
        <v>13.913499829999999</v>
      </c>
      <c r="BA411" t="s">
        <v>3004</v>
      </c>
      <c r="BB411" t="s">
        <v>64</v>
      </c>
    </row>
    <row r="412" spans="1:54" x14ac:dyDescent="0.3">
      <c r="A412">
        <v>958</v>
      </c>
      <c r="B412" t="s">
        <v>3623</v>
      </c>
      <c r="C412" s="1">
        <v>42052</v>
      </c>
      <c r="D412">
        <v>2</v>
      </c>
      <c r="E412" t="s">
        <v>650</v>
      </c>
      <c r="F412" t="s">
        <v>100</v>
      </c>
      <c r="H412">
        <v>2015</v>
      </c>
      <c r="I412" t="s">
        <v>3624</v>
      </c>
      <c r="L412">
        <v>16</v>
      </c>
      <c r="M412" t="s">
        <v>58</v>
      </c>
      <c r="N412" t="s">
        <v>9716</v>
      </c>
      <c r="V412">
        <v>9</v>
      </c>
      <c r="AE412">
        <v>7</v>
      </c>
      <c r="AJ412" t="s">
        <v>32</v>
      </c>
      <c r="AL412" t="s">
        <v>75</v>
      </c>
      <c r="AT412" t="s">
        <v>75</v>
      </c>
      <c r="AV412" t="s">
        <v>3625</v>
      </c>
      <c r="AY412">
        <v>10.91730022</v>
      </c>
      <c r="AZ412">
        <v>13.977299690000001</v>
      </c>
      <c r="BA412" t="s">
        <v>3004</v>
      </c>
      <c r="BB412" t="s">
        <v>64</v>
      </c>
    </row>
    <row r="413" spans="1:54" x14ac:dyDescent="0.3">
      <c r="A413">
        <v>996</v>
      </c>
      <c r="B413" t="s">
        <v>3751</v>
      </c>
      <c r="C413" s="1">
        <v>42080</v>
      </c>
      <c r="D413">
        <v>3</v>
      </c>
      <c r="E413" t="s">
        <v>828</v>
      </c>
      <c r="F413" t="s">
        <v>100</v>
      </c>
      <c r="H413">
        <v>2015</v>
      </c>
      <c r="I413" t="s">
        <v>3752</v>
      </c>
      <c r="L413">
        <v>1</v>
      </c>
      <c r="M413" t="s">
        <v>58</v>
      </c>
      <c r="N413" t="s">
        <v>9716</v>
      </c>
      <c r="AE413">
        <v>1</v>
      </c>
      <c r="AI413" t="s">
        <v>31</v>
      </c>
      <c r="AT413" t="s">
        <v>75</v>
      </c>
      <c r="AV413" t="s">
        <v>3753</v>
      </c>
      <c r="AY413">
        <v>10.787148999999999</v>
      </c>
      <c r="AZ413">
        <v>14.007555</v>
      </c>
      <c r="BA413" t="s">
        <v>3004</v>
      </c>
      <c r="BB413" t="s">
        <v>64</v>
      </c>
    </row>
    <row r="414" spans="1:54" x14ac:dyDescent="0.3">
      <c r="A414">
        <v>1022</v>
      </c>
      <c r="B414" t="s">
        <v>3842</v>
      </c>
      <c r="C414" s="1">
        <v>42111</v>
      </c>
      <c r="D414">
        <v>4</v>
      </c>
      <c r="E414" t="s">
        <v>949</v>
      </c>
      <c r="F414" t="s">
        <v>203</v>
      </c>
      <c r="H414">
        <v>2015</v>
      </c>
      <c r="I414" t="s">
        <v>2881</v>
      </c>
      <c r="J414" t="s">
        <v>2795</v>
      </c>
      <c r="K414" t="s">
        <v>2519</v>
      </c>
      <c r="L414">
        <v>19</v>
      </c>
      <c r="M414" t="s">
        <v>58</v>
      </c>
      <c r="N414" t="s">
        <v>9716</v>
      </c>
      <c r="AE414">
        <v>19</v>
      </c>
      <c r="AT414" t="s">
        <v>75</v>
      </c>
      <c r="AV414" t="s">
        <v>3843</v>
      </c>
      <c r="AW414" t="s">
        <v>3844</v>
      </c>
      <c r="AX414" t="s">
        <v>3845</v>
      </c>
      <c r="AY414">
        <v>11.163320000000001</v>
      </c>
      <c r="AZ414">
        <v>13.99314976</v>
      </c>
      <c r="BA414" t="s">
        <v>2798</v>
      </c>
      <c r="BB414" t="s">
        <v>64</v>
      </c>
    </row>
    <row r="415" spans="1:54" x14ac:dyDescent="0.3">
      <c r="A415">
        <v>1098</v>
      </c>
      <c r="B415" t="s">
        <v>4125</v>
      </c>
      <c r="C415" s="1">
        <v>42192</v>
      </c>
      <c r="D415">
        <v>7</v>
      </c>
      <c r="E415" t="s">
        <v>154</v>
      </c>
      <c r="F415" t="s">
        <v>100</v>
      </c>
      <c r="H415">
        <v>2015</v>
      </c>
      <c r="I415" t="s">
        <v>4126</v>
      </c>
      <c r="L415">
        <v>16</v>
      </c>
      <c r="M415" t="s">
        <v>58</v>
      </c>
      <c r="N415" t="s">
        <v>9716</v>
      </c>
      <c r="V415">
        <v>3</v>
      </c>
      <c r="AE415">
        <v>13</v>
      </c>
      <c r="AT415" t="s">
        <v>75</v>
      </c>
      <c r="AV415" t="s">
        <v>4127</v>
      </c>
      <c r="AW415" t="s">
        <v>4128</v>
      </c>
      <c r="AY415">
        <v>12.612197</v>
      </c>
      <c r="AZ415">
        <v>14.199828999999999</v>
      </c>
      <c r="BA415" t="s">
        <v>3004</v>
      </c>
      <c r="BB415" t="s">
        <v>64</v>
      </c>
    </row>
    <row r="416" spans="1:54" x14ac:dyDescent="0.3">
      <c r="A416">
        <v>1107</v>
      </c>
      <c r="B416" t="s">
        <v>4156</v>
      </c>
      <c r="C416" s="1">
        <v>42197</v>
      </c>
      <c r="D416">
        <v>7</v>
      </c>
      <c r="E416" t="s">
        <v>154</v>
      </c>
      <c r="F416" t="s">
        <v>56</v>
      </c>
      <c r="H416">
        <v>2015</v>
      </c>
      <c r="I416" t="s">
        <v>3002</v>
      </c>
      <c r="J416" t="s">
        <v>2518</v>
      </c>
      <c r="K416" t="s">
        <v>2519</v>
      </c>
      <c r="L416">
        <v>17</v>
      </c>
      <c r="M416" t="s">
        <v>58</v>
      </c>
      <c r="N416" t="s">
        <v>9716</v>
      </c>
      <c r="V416">
        <v>2</v>
      </c>
      <c r="W416">
        <v>2</v>
      </c>
      <c r="AE416">
        <v>3</v>
      </c>
      <c r="AK416" t="s">
        <v>33</v>
      </c>
      <c r="AN416" t="s">
        <v>36</v>
      </c>
      <c r="AT416" t="s">
        <v>75</v>
      </c>
      <c r="AU416" t="s">
        <v>4157</v>
      </c>
      <c r="AV416" t="s">
        <v>4158</v>
      </c>
      <c r="AW416" t="s">
        <v>4159</v>
      </c>
      <c r="AX416" t="s">
        <v>4160</v>
      </c>
      <c r="AY416">
        <v>12.51683044</v>
      </c>
      <c r="AZ416">
        <v>14.231439590000001</v>
      </c>
      <c r="BA416" t="s">
        <v>2524</v>
      </c>
      <c r="BB416" t="s">
        <v>64</v>
      </c>
    </row>
    <row r="417" spans="1:54" x14ac:dyDescent="0.3">
      <c r="A417">
        <v>1122</v>
      </c>
      <c r="B417" t="s">
        <v>4216</v>
      </c>
      <c r="C417" s="1">
        <v>42207</v>
      </c>
      <c r="D417">
        <v>7</v>
      </c>
      <c r="E417" t="s">
        <v>154</v>
      </c>
      <c r="F417" t="s">
        <v>169</v>
      </c>
      <c r="H417">
        <v>2015</v>
      </c>
      <c r="I417" t="s">
        <v>4217</v>
      </c>
      <c r="J417" t="s">
        <v>2922</v>
      </c>
      <c r="K417" t="s">
        <v>2519</v>
      </c>
      <c r="L417">
        <v>20</v>
      </c>
      <c r="M417" t="s">
        <v>58</v>
      </c>
      <c r="N417" t="s">
        <v>9716</v>
      </c>
      <c r="V417">
        <v>2</v>
      </c>
      <c r="AE417">
        <v>18</v>
      </c>
      <c r="AK417" t="s">
        <v>33</v>
      </c>
      <c r="AT417" t="s">
        <v>75</v>
      </c>
      <c r="AV417" t="s">
        <v>4218</v>
      </c>
      <c r="AW417" t="s">
        <v>4219</v>
      </c>
      <c r="AX417" t="s">
        <v>4220</v>
      </c>
      <c r="AY417">
        <v>10.59609032</v>
      </c>
      <c r="AZ417">
        <v>14.33683014</v>
      </c>
      <c r="BA417" t="s">
        <v>2926</v>
      </c>
      <c r="BB417" t="s">
        <v>64</v>
      </c>
    </row>
    <row r="418" spans="1:54" x14ac:dyDescent="0.3">
      <c r="A418">
        <v>1126</v>
      </c>
      <c r="B418" t="s">
        <v>4234</v>
      </c>
      <c r="C418" s="1">
        <v>42210</v>
      </c>
      <c r="D418">
        <v>7</v>
      </c>
      <c r="E418" t="s">
        <v>154</v>
      </c>
      <c r="F418" t="s">
        <v>206</v>
      </c>
      <c r="H418">
        <v>2015</v>
      </c>
      <c r="I418" t="s">
        <v>4217</v>
      </c>
      <c r="J418" t="s">
        <v>2922</v>
      </c>
      <c r="K418" t="s">
        <v>2519</v>
      </c>
      <c r="L418">
        <v>14</v>
      </c>
      <c r="M418" t="s">
        <v>58</v>
      </c>
      <c r="N418" t="s">
        <v>9716</v>
      </c>
      <c r="V418">
        <v>1</v>
      </c>
      <c r="AE418">
        <v>13</v>
      </c>
      <c r="AK418" t="s">
        <v>33</v>
      </c>
      <c r="AN418" t="s">
        <v>36</v>
      </c>
      <c r="AT418" t="s">
        <v>75</v>
      </c>
      <c r="AV418" t="s">
        <v>4235</v>
      </c>
      <c r="AW418" t="s">
        <v>4236</v>
      </c>
      <c r="AX418" t="s">
        <v>4237</v>
      </c>
      <c r="AY418">
        <v>10.59609032</v>
      </c>
      <c r="AZ418">
        <v>14.33683014</v>
      </c>
      <c r="BA418" t="s">
        <v>2926</v>
      </c>
      <c r="BB418" t="s">
        <v>64</v>
      </c>
    </row>
    <row r="419" spans="1:54" x14ac:dyDescent="0.3">
      <c r="A419">
        <v>1141</v>
      </c>
      <c r="B419" t="s">
        <v>4282</v>
      </c>
      <c r="C419" s="1">
        <v>42220</v>
      </c>
      <c r="D419">
        <v>8</v>
      </c>
      <c r="E419" t="s">
        <v>212</v>
      </c>
      <c r="F419" t="s">
        <v>100</v>
      </c>
      <c r="H419">
        <v>2015</v>
      </c>
      <c r="I419" t="s">
        <v>4283</v>
      </c>
      <c r="L419">
        <v>8</v>
      </c>
      <c r="M419" t="s">
        <v>58</v>
      </c>
      <c r="N419" t="s">
        <v>9716</v>
      </c>
      <c r="AB419">
        <v>135</v>
      </c>
      <c r="AE419">
        <v>8</v>
      </c>
      <c r="AI419" t="s">
        <v>31</v>
      </c>
      <c r="AL419" t="s">
        <v>75</v>
      </c>
      <c r="AT419" t="s">
        <v>75</v>
      </c>
      <c r="AU419" t="s">
        <v>4284</v>
      </c>
      <c r="AV419" t="s">
        <v>4285</v>
      </c>
      <c r="AW419" t="s">
        <v>4286</v>
      </c>
      <c r="AX419" t="s">
        <v>4287</v>
      </c>
      <c r="AY419">
        <v>11.029494</v>
      </c>
      <c r="AZ419">
        <v>14.298705999999999</v>
      </c>
      <c r="BA419" t="s">
        <v>3004</v>
      </c>
      <c r="BB419" t="s">
        <v>64</v>
      </c>
    </row>
    <row r="420" spans="1:54" x14ac:dyDescent="0.3">
      <c r="A420">
        <v>1150</v>
      </c>
      <c r="B420" t="s">
        <v>4320</v>
      </c>
      <c r="C420" s="1">
        <v>42228</v>
      </c>
      <c r="D420">
        <v>8</v>
      </c>
      <c r="E420" t="s">
        <v>212</v>
      </c>
      <c r="F420" t="s">
        <v>169</v>
      </c>
      <c r="H420">
        <v>2015</v>
      </c>
      <c r="I420" t="s">
        <v>4321</v>
      </c>
      <c r="L420">
        <v>22</v>
      </c>
      <c r="M420" t="s">
        <v>58</v>
      </c>
      <c r="N420" t="s">
        <v>9716</v>
      </c>
      <c r="V420">
        <v>12</v>
      </c>
      <c r="W420">
        <v>2</v>
      </c>
      <c r="AE420">
        <v>8</v>
      </c>
      <c r="AL420" t="s">
        <v>75</v>
      </c>
      <c r="AT420" t="s">
        <v>75</v>
      </c>
      <c r="AV420" t="s">
        <v>4322</v>
      </c>
      <c r="AW420" t="s">
        <v>4323</v>
      </c>
      <c r="AY420">
        <v>10.82159996</v>
      </c>
      <c r="AZ420">
        <v>15.06029987</v>
      </c>
      <c r="BA420" t="s">
        <v>3004</v>
      </c>
      <c r="BB420" t="s">
        <v>64</v>
      </c>
    </row>
    <row r="421" spans="1:54" x14ac:dyDescent="0.3">
      <c r="A421">
        <v>1181</v>
      </c>
      <c r="B421" t="s">
        <v>4436</v>
      </c>
      <c r="C421" s="1">
        <v>42267</v>
      </c>
      <c r="D421">
        <v>9</v>
      </c>
      <c r="E421" t="s">
        <v>263</v>
      </c>
      <c r="F421" t="s">
        <v>56</v>
      </c>
      <c r="H421">
        <v>2015</v>
      </c>
      <c r="I421" t="s">
        <v>3408</v>
      </c>
      <c r="J421" t="s">
        <v>2795</v>
      </c>
      <c r="K421" t="s">
        <v>2519</v>
      </c>
      <c r="L421">
        <v>5</v>
      </c>
      <c r="M421" t="s">
        <v>58</v>
      </c>
      <c r="N421" t="s">
        <v>9716</v>
      </c>
      <c r="V421">
        <v>2</v>
      </c>
      <c r="W421">
        <v>1</v>
      </c>
      <c r="AE421">
        <v>2</v>
      </c>
      <c r="AK421" t="s">
        <v>33</v>
      </c>
      <c r="AT421" t="s">
        <v>75</v>
      </c>
      <c r="AV421" t="s">
        <v>4437</v>
      </c>
      <c r="AW421" t="s">
        <v>4438</v>
      </c>
      <c r="AX421" t="s">
        <v>4439</v>
      </c>
      <c r="AY421">
        <v>11.0461998</v>
      </c>
      <c r="AZ421">
        <v>14.13969994</v>
      </c>
      <c r="BA421" t="s">
        <v>2798</v>
      </c>
      <c r="BB421" t="s">
        <v>64</v>
      </c>
    </row>
    <row r="422" spans="1:54" x14ac:dyDescent="0.3">
      <c r="A422">
        <v>1203</v>
      </c>
      <c r="B422" t="s">
        <v>4527</v>
      </c>
      <c r="C422" s="1">
        <v>42288</v>
      </c>
      <c r="D422">
        <v>10</v>
      </c>
      <c r="E422" t="s">
        <v>290</v>
      </c>
      <c r="F422" t="s">
        <v>56</v>
      </c>
      <c r="H422">
        <v>2015</v>
      </c>
      <c r="I422" t="s">
        <v>4528</v>
      </c>
      <c r="L422">
        <v>11</v>
      </c>
      <c r="M422" t="s">
        <v>58</v>
      </c>
      <c r="N422" t="s">
        <v>9716</v>
      </c>
      <c r="V422">
        <v>2</v>
      </c>
      <c r="AE422">
        <v>9</v>
      </c>
      <c r="AK422" t="s">
        <v>33</v>
      </c>
      <c r="AT422" t="s">
        <v>75</v>
      </c>
      <c r="AV422" t="s">
        <v>4529</v>
      </c>
      <c r="AW422" t="s">
        <v>4530</v>
      </c>
      <c r="AX422" t="s">
        <v>4531</v>
      </c>
      <c r="AY422">
        <v>11.046517</v>
      </c>
      <c r="AZ422">
        <v>14.140795000000001</v>
      </c>
      <c r="BA422" t="s">
        <v>3004</v>
      </c>
      <c r="BB422" t="s">
        <v>64</v>
      </c>
    </row>
    <row r="423" spans="1:54" x14ac:dyDescent="0.3">
      <c r="A423">
        <v>1215</v>
      </c>
      <c r="B423" t="s">
        <v>4572</v>
      </c>
      <c r="C423" s="1">
        <v>42299</v>
      </c>
      <c r="D423">
        <v>10</v>
      </c>
      <c r="E423" t="s">
        <v>290</v>
      </c>
      <c r="F423" t="s">
        <v>88</v>
      </c>
      <c r="H423">
        <v>2015</v>
      </c>
      <c r="I423" t="s">
        <v>3568</v>
      </c>
      <c r="L423">
        <v>12</v>
      </c>
      <c r="M423" t="s">
        <v>58</v>
      </c>
      <c r="N423" t="s">
        <v>9716</v>
      </c>
      <c r="AE423">
        <v>12</v>
      </c>
      <c r="AI423" t="s">
        <v>31</v>
      </c>
      <c r="AJ423" t="s">
        <v>32</v>
      </c>
      <c r="AT423" t="s">
        <v>75</v>
      </c>
      <c r="AV423" t="s">
        <v>4573</v>
      </c>
      <c r="AW423" t="s">
        <v>4574</v>
      </c>
      <c r="AX423" t="s">
        <v>4575</v>
      </c>
      <c r="AY423">
        <v>11.182499890000001</v>
      </c>
      <c r="AZ423">
        <v>13.913499829999999</v>
      </c>
      <c r="BA423" t="s">
        <v>3004</v>
      </c>
      <c r="BB423" t="s">
        <v>64</v>
      </c>
    </row>
    <row r="424" spans="1:54" x14ac:dyDescent="0.3">
      <c r="A424">
        <v>1229</v>
      </c>
      <c r="B424" t="s">
        <v>4632</v>
      </c>
      <c r="C424" s="1">
        <v>42317</v>
      </c>
      <c r="D424">
        <v>11</v>
      </c>
      <c r="E424" t="s">
        <v>327</v>
      </c>
      <c r="F424" t="s">
        <v>73</v>
      </c>
      <c r="H424">
        <v>2015</v>
      </c>
      <c r="I424" t="s">
        <v>3002</v>
      </c>
      <c r="J424" t="s">
        <v>2518</v>
      </c>
      <c r="K424" t="s">
        <v>2519</v>
      </c>
      <c r="L424">
        <v>5</v>
      </c>
      <c r="M424" t="s">
        <v>58</v>
      </c>
      <c r="N424" t="s">
        <v>9716</v>
      </c>
      <c r="V424">
        <v>2</v>
      </c>
      <c r="AE424">
        <v>3</v>
      </c>
      <c r="AI424" t="s">
        <v>31</v>
      </c>
      <c r="AK424" t="s">
        <v>33</v>
      </c>
      <c r="AQ424" t="s">
        <v>39</v>
      </c>
      <c r="AT424" t="s">
        <v>75</v>
      </c>
      <c r="AV424" t="s">
        <v>4633</v>
      </c>
      <c r="AW424" t="s">
        <v>4634</v>
      </c>
      <c r="AX424" t="s">
        <v>4635</v>
      </c>
      <c r="AY424">
        <v>12.51683044</v>
      </c>
      <c r="AZ424">
        <v>14.231439590000001</v>
      </c>
      <c r="BA424" t="s">
        <v>2524</v>
      </c>
      <c r="BB424" t="s">
        <v>64</v>
      </c>
    </row>
    <row r="425" spans="1:54" x14ac:dyDescent="0.3">
      <c r="A425">
        <v>1240</v>
      </c>
      <c r="B425" t="s">
        <v>4673</v>
      </c>
      <c r="C425" s="1">
        <v>42329</v>
      </c>
      <c r="D425">
        <v>11</v>
      </c>
      <c r="E425" t="s">
        <v>327</v>
      </c>
      <c r="F425" t="s">
        <v>206</v>
      </c>
      <c r="H425">
        <v>2015</v>
      </c>
      <c r="I425" t="s">
        <v>4674</v>
      </c>
      <c r="L425">
        <v>10</v>
      </c>
      <c r="M425" t="s">
        <v>58</v>
      </c>
      <c r="N425" t="s">
        <v>9716</v>
      </c>
      <c r="V425">
        <v>4</v>
      </c>
      <c r="AE425">
        <v>6</v>
      </c>
      <c r="AK425" t="s">
        <v>33</v>
      </c>
      <c r="AT425" t="s">
        <v>75</v>
      </c>
      <c r="AV425" t="s">
        <v>4675</v>
      </c>
      <c r="AW425" t="s">
        <v>4676</v>
      </c>
      <c r="AX425" t="s">
        <v>4677</v>
      </c>
      <c r="AY425">
        <v>12.377705000000001</v>
      </c>
      <c r="AZ425">
        <v>14.225061</v>
      </c>
      <c r="BA425" t="s">
        <v>3004</v>
      </c>
      <c r="BB425" t="s">
        <v>64</v>
      </c>
    </row>
    <row r="426" spans="1:54" x14ac:dyDescent="0.3">
      <c r="A426">
        <v>1245</v>
      </c>
      <c r="B426" t="s">
        <v>4697</v>
      </c>
      <c r="C426" s="1">
        <v>42336</v>
      </c>
      <c r="D426">
        <v>11</v>
      </c>
      <c r="E426" t="s">
        <v>327</v>
      </c>
      <c r="F426" t="s">
        <v>206</v>
      </c>
      <c r="H426">
        <v>2015</v>
      </c>
      <c r="I426" t="s">
        <v>4698</v>
      </c>
      <c r="J426" t="s">
        <v>2518</v>
      </c>
      <c r="K426" t="s">
        <v>2519</v>
      </c>
      <c r="L426">
        <v>8</v>
      </c>
      <c r="M426" t="s">
        <v>58</v>
      </c>
      <c r="N426" t="s">
        <v>9716</v>
      </c>
      <c r="V426">
        <v>2</v>
      </c>
      <c r="W426">
        <v>1</v>
      </c>
      <c r="AE426">
        <v>5</v>
      </c>
      <c r="AK426" t="s">
        <v>33</v>
      </c>
      <c r="AT426" t="s">
        <v>75</v>
      </c>
      <c r="AV426" t="s">
        <v>4699</v>
      </c>
      <c r="AW426" t="s">
        <v>4700</v>
      </c>
      <c r="AX426" t="s">
        <v>4701</v>
      </c>
      <c r="AY426">
        <v>11.91790009</v>
      </c>
      <c r="AZ426">
        <v>14.64309978</v>
      </c>
      <c r="BA426" t="s">
        <v>2524</v>
      </c>
      <c r="BB426" t="s">
        <v>64</v>
      </c>
    </row>
    <row r="427" spans="1:54" x14ac:dyDescent="0.3">
      <c r="A427">
        <v>1246</v>
      </c>
      <c r="B427" t="s">
        <v>4702</v>
      </c>
      <c r="C427" s="1">
        <v>42336</v>
      </c>
      <c r="D427">
        <v>11</v>
      </c>
      <c r="E427" t="s">
        <v>327</v>
      </c>
      <c r="F427" t="s">
        <v>206</v>
      </c>
      <c r="H427">
        <v>2015</v>
      </c>
      <c r="I427" t="s">
        <v>4444</v>
      </c>
      <c r="L427">
        <v>5</v>
      </c>
      <c r="M427" t="s">
        <v>58</v>
      </c>
      <c r="N427" t="s">
        <v>9716</v>
      </c>
      <c r="AE427">
        <v>5</v>
      </c>
      <c r="AT427" t="s">
        <v>75</v>
      </c>
      <c r="AV427" t="s">
        <v>4701</v>
      </c>
      <c r="AY427">
        <v>11.11060047</v>
      </c>
      <c r="AZ427">
        <v>14.038900379999999</v>
      </c>
      <c r="BA427" t="s">
        <v>3004</v>
      </c>
      <c r="BB427" t="s">
        <v>64</v>
      </c>
    </row>
    <row r="428" spans="1:54" x14ac:dyDescent="0.3">
      <c r="A428">
        <v>1249</v>
      </c>
      <c r="B428" t="s">
        <v>4710</v>
      </c>
      <c r="C428" s="1">
        <v>42339</v>
      </c>
      <c r="D428">
        <v>12</v>
      </c>
      <c r="E428" t="s">
        <v>390</v>
      </c>
      <c r="F428" t="s">
        <v>100</v>
      </c>
      <c r="H428">
        <v>2015</v>
      </c>
      <c r="I428" t="s">
        <v>3382</v>
      </c>
      <c r="J428" t="s">
        <v>2518</v>
      </c>
      <c r="K428" t="s">
        <v>2519</v>
      </c>
      <c r="L428">
        <v>6</v>
      </c>
      <c r="M428" t="s">
        <v>58</v>
      </c>
      <c r="N428" t="s">
        <v>9716</v>
      </c>
      <c r="V428">
        <v>3</v>
      </c>
      <c r="AE428">
        <v>3</v>
      </c>
      <c r="AK428" t="s">
        <v>33</v>
      </c>
      <c r="AT428" t="s">
        <v>75</v>
      </c>
      <c r="AV428" t="s">
        <v>4711</v>
      </c>
      <c r="AW428" t="s">
        <v>4712</v>
      </c>
      <c r="AY428">
        <v>11.28331947</v>
      </c>
      <c r="AZ428">
        <v>14.68461323</v>
      </c>
      <c r="BA428" t="s">
        <v>2524</v>
      </c>
      <c r="BB428" t="s">
        <v>64</v>
      </c>
    </row>
    <row r="429" spans="1:54" x14ac:dyDescent="0.3">
      <c r="A429">
        <v>1256</v>
      </c>
      <c r="B429" t="s">
        <v>4735</v>
      </c>
      <c r="C429" s="1">
        <v>42349</v>
      </c>
      <c r="D429">
        <v>12</v>
      </c>
      <c r="E429" t="s">
        <v>390</v>
      </c>
      <c r="F429" t="s">
        <v>203</v>
      </c>
      <c r="H429">
        <v>2015</v>
      </c>
      <c r="I429" t="s">
        <v>2881</v>
      </c>
      <c r="J429" t="s">
        <v>2795</v>
      </c>
      <c r="K429" t="s">
        <v>2519</v>
      </c>
      <c r="L429">
        <v>11</v>
      </c>
      <c r="M429" t="s">
        <v>58</v>
      </c>
      <c r="N429" t="s">
        <v>9716</v>
      </c>
      <c r="V429">
        <v>1</v>
      </c>
      <c r="AE429">
        <v>10</v>
      </c>
      <c r="AK429" t="s">
        <v>33</v>
      </c>
      <c r="AT429" t="s">
        <v>75</v>
      </c>
      <c r="AV429" t="s">
        <v>4736</v>
      </c>
      <c r="AW429" t="s">
        <v>4737</v>
      </c>
      <c r="AX429" t="s">
        <v>4738</v>
      </c>
      <c r="AY429">
        <v>11.16331959</v>
      </c>
      <c r="AZ429">
        <v>13.99314976</v>
      </c>
      <c r="BA429" t="s">
        <v>2798</v>
      </c>
      <c r="BB429" t="s">
        <v>64</v>
      </c>
    </row>
    <row r="430" spans="1:54" x14ac:dyDescent="0.3">
      <c r="A430">
        <v>1264</v>
      </c>
      <c r="B430" t="s">
        <v>4764</v>
      </c>
      <c r="C430" s="1">
        <v>42360</v>
      </c>
      <c r="D430">
        <v>12</v>
      </c>
      <c r="E430" t="s">
        <v>390</v>
      </c>
      <c r="F430" t="s">
        <v>100</v>
      </c>
      <c r="H430">
        <v>2015</v>
      </c>
      <c r="I430" t="s">
        <v>4765</v>
      </c>
      <c r="L430">
        <v>3</v>
      </c>
      <c r="M430" t="s">
        <v>58</v>
      </c>
      <c r="N430" t="s">
        <v>9716</v>
      </c>
      <c r="V430">
        <v>1</v>
      </c>
      <c r="AE430">
        <v>2</v>
      </c>
      <c r="AK430" t="s">
        <v>33</v>
      </c>
      <c r="AT430" t="s">
        <v>75</v>
      </c>
      <c r="AV430" t="s">
        <v>4760</v>
      </c>
      <c r="AY430">
        <v>11.004198000000001</v>
      </c>
      <c r="AZ430">
        <v>13.943002</v>
      </c>
      <c r="BA430" t="s">
        <v>3004</v>
      </c>
      <c r="BB430" t="s">
        <v>64</v>
      </c>
    </row>
    <row r="431" spans="1:54" x14ac:dyDescent="0.3">
      <c r="A431">
        <v>1269</v>
      </c>
      <c r="B431" t="s">
        <v>4782</v>
      </c>
      <c r="C431" s="1">
        <v>42366</v>
      </c>
      <c r="D431">
        <v>12</v>
      </c>
      <c r="E431" t="s">
        <v>390</v>
      </c>
      <c r="F431" t="s">
        <v>73</v>
      </c>
      <c r="H431">
        <v>2015</v>
      </c>
      <c r="I431" t="s">
        <v>4783</v>
      </c>
      <c r="L431">
        <v>2</v>
      </c>
      <c r="M431" t="s">
        <v>58</v>
      </c>
      <c r="N431" t="s">
        <v>9716</v>
      </c>
      <c r="V431">
        <v>2</v>
      </c>
      <c r="AK431" t="s">
        <v>33</v>
      </c>
      <c r="AT431" t="s">
        <v>75</v>
      </c>
      <c r="AV431" t="s">
        <v>4784</v>
      </c>
      <c r="AY431">
        <v>12.368726000000001</v>
      </c>
      <c r="AZ431">
        <v>14.448448000000001</v>
      </c>
      <c r="BA431" t="s">
        <v>3004</v>
      </c>
      <c r="BB431" t="s">
        <v>64</v>
      </c>
    </row>
    <row r="432" spans="1:54" ht="28.8" x14ac:dyDescent="0.3">
      <c r="A432">
        <v>1272</v>
      </c>
      <c r="B432" s="2" t="s">
        <v>4792</v>
      </c>
      <c r="C432" s="1">
        <v>42379</v>
      </c>
      <c r="D432">
        <v>1</v>
      </c>
      <c r="E432" t="s">
        <v>500</v>
      </c>
      <c r="F432" t="s">
        <v>56</v>
      </c>
      <c r="H432">
        <v>2016</v>
      </c>
      <c r="J432" t="s">
        <v>785</v>
      </c>
      <c r="K432" t="s">
        <v>251</v>
      </c>
      <c r="L432">
        <v>7</v>
      </c>
      <c r="M432" t="s">
        <v>58</v>
      </c>
      <c r="N432" t="s">
        <v>9716</v>
      </c>
      <c r="AE432">
        <v>7</v>
      </c>
      <c r="AL432" t="s">
        <v>75</v>
      </c>
      <c r="AT432" t="s">
        <v>75</v>
      </c>
      <c r="AV432" t="s">
        <v>4793</v>
      </c>
      <c r="AW432" t="s">
        <v>4794</v>
      </c>
      <c r="AX432" t="s">
        <v>4795</v>
      </c>
      <c r="AY432">
        <v>10.802499770000001</v>
      </c>
      <c r="AZ432">
        <v>13.452899929999999</v>
      </c>
      <c r="BA432" t="s">
        <v>788</v>
      </c>
      <c r="BB432" t="s">
        <v>64</v>
      </c>
    </row>
    <row r="433" spans="1:54" x14ac:dyDescent="0.3">
      <c r="A433">
        <v>1273</v>
      </c>
      <c r="B433" t="s">
        <v>4796</v>
      </c>
      <c r="C433" s="1">
        <v>42382</v>
      </c>
      <c r="D433">
        <v>1</v>
      </c>
      <c r="E433" t="s">
        <v>500</v>
      </c>
      <c r="F433" t="s">
        <v>169</v>
      </c>
      <c r="H433">
        <v>2016</v>
      </c>
      <c r="I433" t="s">
        <v>4797</v>
      </c>
      <c r="L433">
        <v>13</v>
      </c>
      <c r="M433" t="s">
        <v>58</v>
      </c>
      <c r="N433" t="s">
        <v>9716</v>
      </c>
      <c r="V433">
        <v>1</v>
      </c>
      <c r="AE433">
        <v>12</v>
      </c>
      <c r="AK433" t="s">
        <v>33</v>
      </c>
      <c r="AQ433" t="s">
        <v>39</v>
      </c>
      <c r="AV433" t="s">
        <v>4798</v>
      </c>
      <c r="AW433" t="s">
        <v>4799</v>
      </c>
      <c r="AX433" t="s">
        <v>4800</v>
      </c>
      <c r="AY433">
        <v>11.161536999999999</v>
      </c>
      <c r="AZ433">
        <v>14.01449</v>
      </c>
      <c r="BA433" t="s">
        <v>3004</v>
      </c>
      <c r="BB433" t="s">
        <v>64</v>
      </c>
    </row>
    <row r="434" spans="1:54" x14ac:dyDescent="0.3">
      <c r="A434">
        <v>1287</v>
      </c>
      <c r="B434" t="s">
        <v>4837</v>
      </c>
      <c r="C434" s="1">
        <v>42394</v>
      </c>
      <c r="D434">
        <v>1</v>
      </c>
      <c r="E434" t="s">
        <v>500</v>
      </c>
      <c r="F434" t="s">
        <v>73</v>
      </c>
      <c r="H434">
        <v>2016</v>
      </c>
      <c r="I434" t="s">
        <v>4783</v>
      </c>
      <c r="L434">
        <v>35</v>
      </c>
      <c r="M434" t="s">
        <v>58</v>
      </c>
      <c r="N434" t="s">
        <v>9716</v>
      </c>
      <c r="V434">
        <v>4</v>
      </c>
      <c r="AE434">
        <v>31</v>
      </c>
      <c r="AK434" t="s">
        <v>33</v>
      </c>
      <c r="AT434" t="s">
        <v>75</v>
      </c>
      <c r="AV434" t="s">
        <v>4838</v>
      </c>
      <c r="AW434" t="s">
        <v>4839</v>
      </c>
      <c r="AX434" t="s">
        <v>4840</v>
      </c>
      <c r="AY434">
        <v>12.359900469999999</v>
      </c>
      <c r="AZ434">
        <v>14.472000120000001</v>
      </c>
      <c r="BA434" t="s">
        <v>3004</v>
      </c>
      <c r="BB434" t="s">
        <v>64</v>
      </c>
    </row>
    <row r="435" spans="1:54" x14ac:dyDescent="0.3">
      <c r="A435">
        <v>1298</v>
      </c>
      <c r="B435" t="s">
        <v>4876</v>
      </c>
      <c r="C435" s="1">
        <v>42410</v>
      </c>
      <c r="D435">
        <v>2</v>
      </c>
      <c r="E435" t="s">
        <v>650</v>
      </c>
      <c r="F435" t="s">
        <v>169</v>
      </c>
      <c r="H435">
        <v>2016</v>
      </c>
      <c r="I435" t="s">
        <v>4765</v>
      </c>
      <c r="L435">
        <v>10</v>
      </c>
      <c r="M435" t="s">
        <v>58</v>
      </c>
      <c r="N435" t="s">
        <v>9716</v>
      </c>
      <c r="V435">
        <v>2</v>
      </c>
      <c r="AE435">
        <v>8</v>
      </c>
      <c r="AK435" t="s">
        <v>33</v>
      </c>
      <c r="AT435" t="s">
        <v>75</v>
      </c>
      <c r="AV435" t="s">
        <v>4877</v>
      </c>
      <c r="AW435" t="s">
        <v>4878</v>
      </c>
      <c r="AX435" t="s">
        <v>4879</v>
      </c>
      <c r="AY435">
        <v>10.999304</v>
      </c>
      <c r="AZ435">
        <v>13.941953</v>
      </c>
      <c r="BA435" t="s">
        <v>3004</v>
      </c>
      <c r="BB435" t="s">
        <v>64</v>
      </c>
    </row>
    <row r="436" spans="1:54" x14ac:dyDescent="0.3">
      <c r="A436">
        <v>1332</v>
      </c>
      <c r="B436" t="s">
        <v>5003</v>
      </c>
      <c r="C436" s="1">
        <v>42478</v>
      </c>
      <c r="D436">
        <v>4</v>
      </c>
      <c r="E436" t="s">
        <v>949</v>
      </c>
      <c r="F436" t="s">
        <v>73</v>
      </c>
      <c r="H436">
        <v>2016</v>
      </c>
      <c r="I436" t="s">
        <v>4698</v>
      </c>
      <c r="J436" t="s">
        <v>2518</v>
      </c>
      <c r="K436" t="s">
        <v>2519</v>
      </c>
      <c r="L436">
        <v>3</v>
      </c>
      <c r="M436" t="s">
        <v>58</v>
      </c>
      <c r="N436" t="s">
        <v>9716</v>
      </c>
      <c r="W436">
        <v>3</v>
      </c>
      <c r="AT436" t="s">
        <v>75</v>
      </c>
      <c r="AV436" t="s">
        <v>5004</v>
      </c>
      <c r="AY436">
        <v>11.91790009</v>
      </c>
      <c r="AZ436">
        <v>14.64309978</v>
      </c>
      <c r="BA436" t="s">
        <v>2524</v>
      </c>
      <c r="BB436" t="s">
        <v>64</v>
      </c>
    </row>
    <row r="437" spans="1:54" x14ac:dyDescent="0.3">
      <c r="A437">
        <v>1361</v>
      </c>
      <c r="B437" t="s">
        <v>5102</v>
      </c>
      <c r="C437" s="1">
        <v>42550</v>
      </c>
      <c r="D437">
        <v>6</v>
      </c>
      <c r="E437" t="s">
        <v>87</v>
      </c>
      <c r="F437" t="s">
        <v>169</v>
      </c>
      <c r="H437">
        <v>2016</v>
      </c>
      <c r="I437" t="s">
        <v>5103</v>
      </c>
      <c r="L437">
        <v>15</v>
      </c>
      <c r="M437" t="s">
        <v>58</v>
      </c>
      <c r="N437" t="s">
        <v>9716</v>
      </c>
      <c r="V437">
        <v>2</v>
      </c>
      <c r="AE437">
        <v>13</v>
      </c>
      <c r="AK437" t="s">
        <v>33</v>
      </c>
      <c r="AQ437" t="s">
        <v>39</v>
      </c>
      <c r="AT437" t="s">
        <v>75</v>
      </c>
      <c r="AV437" t="s">
        <v>5104</v>
      </c>
      <c r="AW437" t="s">
        <v>5105</v>
      </c>
      <c r="AX437" t="s">
        <v>5106</v>
      </c>
      <c r="AY437">
        <v>5.6854767800000001</v>
      </c>
      <c r="AZ437">
        <v>12.722877499999999</v>
      </c>
      <c r="BA437" t="s">
        <v>3004</v>
      </c>
      <c r="BB437" t="s">
        <v>64</v>
      </c>
    </row>
    <row r="438" spans="1:54" x14ac:dyDescent="0.3">
      <c r="A438">
        <v>1394</v>
      </c>
      <c r="B438" t="s">
        <v>5236</v>
      </c>
      <c r="C438" s="1">
        <v>42634</v>
      </c>
      <c r="D438">
        <v>9</v>
      </c>
      <c r="E438" t="s">
        <v>263</v>
      </c>
      <c r="F438" t="s">
        <v>169</v>
      </c>
      <c r="H438">
        <v>2016</v>
      </c>
      <c r="I438" t="s">
        <v>5103</v>
      </c>
      <c r="K438" t="s">
        <v>2519</v>
      </c>
      <c r="L438">
        <v>4</v>
      </c>
      <c r="M438" t="s">
        <v>58</v>
      </c>
      <c r="N438" t="s">
        <v>9716</v>
      </c>
      <c r="V438">
        <v>1</v>
      </c>
      <c r="AE438">
        <v>3</v>
      </c>
      <c r="AK438" t="s">
        <v>33</v>
      </c>
      <c r="AT438" t="s">
        <v>75</v>
      </c>
      <c r="AV438" t="s">
        <v>5237</v>
      </c>
      <c r="AW438" t="s">
        <v>5238</v>
      </c>
      <c r="AY438">
        <v>11.046517</v>
      </c>
      <c r="AZ438">
        <v>14.140795000000001</v>
      </c>
      <c r="BA438" t="s">
        <v>3137</v>
      </c>
      <c r="BB438" t="s">
        <v>64</v>
      </c>
    </row>
    <row r="439" spans="1:54" x14ac:dyDescent="0.3">
      <c r="A439">
        <v>1432</v>
      </c>
      <c r="B439" t="s">
        <v>5374</v>
      </c>
      <c r="C439" s="1">
        <v>42698</v>
      </c>
      <c r="D439">
        <v>11</v>
      </c>
      <c r="E439" t="s">
        <v>327</v>
      </c>
      <c r="F439" t="s">
        <v>88</v>
      </c>
      <c r="H439">
        <v>2016</v>
      </c>
      <c r="I439" t="s">
        <v>3408</v>
      </c>
      <c r="J439" t="s">
        <v>2795</v>
      </c>
      <c r="K439" t="s">
        <v>2519</v>
      </c>
      <c r="L439">
        <v>2</v>
      </c>
      <c r="M439" t="s">
        <v>58</v>
      </c>
      <c r="N439" t="s">
        <v>9716</v>
      </c>
      <c r="V439">
        <v>2</v>
      </c>
      <c r="AI439" t="s">
        <v>31</v>
      </c>
      <c r="AK439" t="s">
        <v>33</v>
      </c>
      <c r="AT439" t="s">
        <v>75</v>
      </c>
      <c r="AV439" t="s">
        <v>5375</v>
      </c>
      <c r="AW439" t="s">
        <v>5376</v>
      </c>
      <c r="AX439" t="s">
        <v>5377</v>
      </c>
      <c r="AY439">
        <v>11.0461998</v>
      </c>
      <c r="AZ439">
        <v>14.13969994</v>
      </c>
      <c r="BA439" t="s">
        <v>2798</v>
      </c>
      <c r="BB439" t="s">
        <v>64</v>
      </c>
    </row>
    <row r="440" spans="1:54" x14ac:dyDescent="0.3">
      <c r="A440">
        <v>1482</v>
      </c>
      <c r="B440" t="s">
        <v>5555</v>
      </c>
      <c r="C440" s="1">
        <v>42788</v>
      </c>
      <c r="D440">
        <v>2</v>
      </c>
      <c r="E440" t="s">
        <v>650</v>
      </c>
      <c r="F440" t="s">
        <v>169</v>
      </c>
      <c r="H440">
        <v>2017</v>
      </c>
      <c r="I440" t="s">
        <v>3089</v>
      </c>
      <c r="J440" t="s">
        <v>2795</v>
      </c>
      <c r="K440" t="s">
        <v>2519</v>
      </c>
      <c r="L440">
        <v>2</v>
      </c>
      <c r="M440" t="s">
        <v>58</v>
      </c>
      <c r="N440" t="s">
        <v>9716</v>
      </c>
      <c r="V440">
        <v>1</v>
      </c>
      <c r="AE440">
        <v>1</v>
      </c>
      <c r="AK440" t="s">
        <v>33</v>
      </c>
      <c r="AT440" t="s">
        <v>75</v>
      </c>
      <c r="AV440" t="s">
        <v>5556</v>
      </c>
      <c r="AW440" t="s">
        <v>5557</v>
      </c>
      <c r="AX440" t="s">
        <v>5558</v>
      </c>
      <c r="AY440">
        <v>11.241254</v>
      </c>
      <c r="AZ440">
        <v>14.135781</v>
      </c>
      <c r="BA440" t="s">
        <v>2798</v>
      </c>
      <c r="BB440" t="s">
        <v>64</v>
      </c>
    </row>
    <row r="441" spans="1:54" x14ac:dyDescent="0.3">
      <c r="A441">
        <v>1509</v>
      </c>
      <c r="B441" t="s">
        <v>5664</v>
      </c>
      <c r="C441" s="1">
        <v>42833</v>
      </c>
      <c r="D441">
        <v>4</v>
      </c>
      <c r="E441" t="s">
        <v>949</v>
      </c>
      <c r="F441" t="s">
        <v>206</v>
      </c>
      <c r="H441">
        <v>2017</v>
      </c>
      <c r="I441" t="s">
        <v>2881</v>
      </c>
      <c r="J441" t="s">
        <v>2795</v>
      </c>
      <c r="K441" t="s">
        <v>2519</v>
      </c>
      <c r="L441">
        <v>1</v>
      </c>
      <c r="M441" t="s">
        <v>58</v>
      </c>
      <c r="N441" t="s">
        <v>9716</v>
      </c>
      <c r="V441">
        <v>1</v>
      </c>
      <c r="AK441" t="s">
        <v>33</v>
      </c>
      <c r="AT441" t="s">
        <v>75</v>
      </c>
      <c r="AV441" t="s">
        <v>5665</v>
      </c>
      <c r="AW441" t="s">
        <v>5666</v>
      </c>
      <c r="AY441">
        <v>11.16670036</v>
      </c>
      <c r="AZ441">
        <v>14.016699790000001</v>
      </c>
      <c r="BA441" t="s">
        <v>2798</v>
      </c>
      <c r="BB441" t="s">
        <v>64</v>
      </c>
    </row>
    <row r="442" spans="1:54" x14ac:dyDescent="0.3">
      <c r="A442">
        <v>1517</v>
      </c>
      <c r="B442" t="s">
        <v>5692</v>
      </c>
      <c r="C442" s="1">
        <v>42844</v>
      </c>
      <c r="D442">
        <v>4</v>
      </c>
      <c r="E442" t="s">
        <v>949</v>
      </c>
      <c r="F442" t="s">
        <v>169</v>
      </c>
      <c r="H442">
        <v>2017</v>
      </c>
      <c r="I442" t="s">
        <v>2881</v>
      </c>
      <c r="J442" t="s">
        <v>2795</v>
      </c>
      <c r="K442" t="s">
        <v>2519</v>
      </c>
      <c r="L442">
        <v>4</v>
      </c>
      <c r="M442" t="s">
        <v>58</v>
      </c>
      <c r="N442" t="s">
        <v>9716</v>
      </c>
      <c r="V442">
        <v>1</v>
      </c>
      <c r="W442">
        <v>1</v>
      </c>
      <c r="AE442">
        <v>2</v>
      </c>
      <c r="AK442" t="s">
        <v>33</v>
      </c>
      <c r="AT442" t="s">
        <v>75</v>
      </c>
      <c r="AV442" t="s">
        <v>5693</v>
      </c>
      <c r="AW442" t="s">
        <v>5694</v>
      </c>
      <c r="AX442" t="s">
        <v>5695</v>
      </c>
      <c r="AY442">
        <v>11.16222</v>
      </c>
      <c r="AZ442">
        <v>14.012780190000001</v>
      </c>
      <c r="BA442" t="s">
        <v>2798</v>
      </c>
      <c r="BB442" t="s">
        <v>64</v>
      </c>
    </row>
    <row r="443" spans="1:54" x14ac:dyDescent="0.3">
      <c r="A443">
        <v>1541</v>
      </c>
      <c r="B443" t="s">
        <v>5774</v>
      </c>
      <c r="C443" s="1">
        <v>42888</v>
      </c>
      <c r="D443">
        <v>6</v>
      </c>
      <c r="E443" t="s">
        <v>87</v>
      </c>
      <c r="F443" t="s">
        <v>203</v>
      </c>
      <c r="H443">
        <v>2017</v>
      </c>
      <c r="I443" t="s">
        <v>2881</v>
      </c>
      <c r="J443" t="s">
        <v>2795</v>
      </c>
      <c r="K443" t="s">
        <v>2519</v>
      </c>
      <c r="L443">
        <v>6</v>
      </c>
      <c r="M443" t="s">
        <v>58</v>
      </c>
      <c r="N443" t="s">
        <v>9716</v>
      </c>
      <c r="V443">
        <v>2</v>
      </c>
      <c r="AE443">
        <v>4</v>
      </c>
      <c r="AK443" t="s">
        <v>33</v>
      </c>
      <c r="AT443" t="s">
        <v>75</v>
      </c>
      <c r="AV443" t="s">
        <v>5775</v>
      </c>
      <c r="AW443" t="s">
        <v>5776</v>
      </c>
      <c r="AY443">
        <v>11.16222</v>
      </c>
      <c r="AZ443">
        <v>14.012780190000001</v>
      </c>
      <c r="BA443" t="s">
        <v>2798</v>
      </c>
      <c r="BB443" t="s">
        <v>64</v>
      </c>
    </row>
    <row r="444" spans="1:54" x14ac:dyDescent="0.3">
      <c r="A444">
        <v>1552</v>
      </c>
      <c r="B444" t="s">
        <v>5819</v>
      </c>
      <c r="C444" s="1">
        <v>42907</v>
      </c>
      <c r="D444">
        <v>6</v>
      </c>
      <c r="E444" t="s">
        <v>87</v>
      </c>
      <c r="F444" t="s">
        <v>169</v>
      </c>
      <c r="H444">
        <v>2017</v>
      </c>
      <c r="I444" t="s">
        <v>2881</v>
      </c>
      <c r="J444" t="s">
        <v>2795</v>
      </c>
      <c r="K444" t="s">
        <v>2519</v>
      </c>
      <c r="L444">
        <v>8</v>
      </c>
      <c r="M444" t="s">
        <v>58</v>
      </c>
      <c r="N444" t="s">
        <v>9716</v>
      </c>
      <c r="V444">
        <v>2</v>
      </c>
      <c r="AE444">
        <v>6</v>
      </c>
      <c r="AK444" t="s">
        <v>33</v>
      </c>
      <c r="AT444" t="s">
        <v>75</v>
      </c>
      <c r="AV444" t="s">
        <v>5820</v>
      </c>
      <c r="AY444">
        <v>11.16222</v>
      </c>
      <c r="AZ444">
        <v>14.012780190000001</v>
      </c>
      <c r="BA444" t="s">
        <v>2798</v>
      </c>
      <c r="BB444" t="s">
        <v>64</v>
      </c>
    </row>
    <row r="445" spans="1:54" x14ac:dyDescent="0.3">
      <c r="A445">
        <v>1570</v>
      </c>
      <c r="B445" t="s">
        <v>5875</v>
      </c>
      <c r="C445" s="1">
        <v>42928</v>
      </c>
      <c r="D445">
        <v>7</v>
      </c>
      <c r="E445" t="s">
        <v>154</v>
      </c>
      <c r="F445" t="s">
        <v>169</v>
      </c>
      <c r="H445">
        <v>2017</v>
      </c>
      <c r="I445" t="s">
        <v>3382</v>
      </c>
      <c r="J445" t="s">
        <v>2518</v>
      </c>
      <c r="K445" t="s">
        <v>2519</v>
      </c>
      <c r="L445">
        <v>14</v>
      </c>
      <c r="M445" t="s">
        <v>58</v>
      </c>
      <c r="N445" t="s">
        <v>9716</v>
      </c>
      <c r="V445">
        <v>2</v>
      </c>
      <c r="AE445">
        <v>12</v>
      </c>
      <c r="AK445" t="s">
        <v>33</v>
      </c>
      <c r="AT445" t="s">
        <v>75</v>
      </c>
      <c r="AV445" t="s">
        <v>5876</v>
      </c>
      <c r="AW445" t="s">
        <v>5877</v>
      </c>
      <c r="AX445" t="s">
        <v>5878</v>
      </c>
      <c r="AY445">
        <v>11.289446829999999</v>
      </c>
      <c r="AZ445">
        <v>14.6932621</v>
      </c>
      <c r="BA445" t="s">
        <v>2524</v>
      </c>
      <c r="BB445" t="s">
        <v>64</v>
      </c>
    </row>
    <row r="446" spans="1:54" x14ac:dyDescent="0.3">
      <c r="A446">
        <v>1591</v>
      </c>
      <c r="B446" t="s">
        <v>5954</v>
      </c>
      <c r="C446" s="1">
        <v>42952</v>
      </c>
      <c r="D446">
        <v>8</v>
      </c>
      <c r="E446" t="s">
        <v>212</v>
      </c>
      <c r="F446" t="s">
        <v>206</v>
      </c>
      <c r="H446">
        <v>2017</v>
      </c>
      <c r="I446" t="s">
        <v>5955</v>
      </c>
      <c r="L446">
        <v>9</v>
      </c>
      <c r="M446" t="s">
        <v>58</v>
      </c>
      <c r="N446" t="s">
        <v>9716</v>
      </c>
      <c r="V446">
        <v>1</v>
      </c>
      <c r="AE446">
        <v>8</v>
      </c>
      <c r="AK446" t="s">
        <v>33</v>
      </c>
      <c r="AT446" t="s">
        <v>75</v>
      </c>
      <c r="AV446" t="s">
        <v>5956</v>
      </c>
      <c r="AW446" t="s">
        <v>5957</v>
      </c>
      <c r="AX446" t="s">
        <v>5958</v>
      </c>
      <c r="AY446">
        <v>9.6183999999999994</v>
      </c>
      <c r="AZ446">
        <v>13.253</v>
      </c>
      <c r="BA446" t="s">
        <v>3004</v>
      </c>
      <c r="BB446" t="s">
        <v>64</v>
      </c>
    </row>
    <row r="447" spans="1:54" x14ac:dyDescent="0.3">
      <c r="A447">
        <v>1603</v>
      </c>
      <c r="B447" t="s">
        <v>6006</v>
      </c>
      <c r="C447" s="1">
        <v>42969</v>
      </c>
      <c r="D447">
        <v>8</v>
      </c>
      <c r="E447" t="s">
        <v>212</v>
      </c>
      <c r="F447" t="s">
        <v>100</v>
      </c>
      <c r="H447">
        <v>2017</v>
      </c>
      <c r="I447" t="s">
        <v>3089</v>
      </c>
      <c r="J447" t="s">
        <v>2795</v>
      </c>
      <c r="K447" t="s">
        <v>2519</v>
      </c>
      <c r="L447">
        <v>5</v>
      </c>
      <c r="M447" t="s">
        <v>58</v>
      </c>
      <c r="N447" t="s">
        <v>9716</v>
      </c>
      <c r="AE447">
        <v>4</v>
      </c>
      <c r="AK447" t="s">
        <v>33</v>
      </c>
      <c r="AT447" t="s">
        <v>75</v>
      </c>
      <c r="AV447" t="s">
        <v>6007</v>
      </c>
      <c r="AY447">
        <v>11.24472046</v>
      </c>
      <c r="AZ447">
        <v>14.14389038</v>
      </c>
      <c r="BA447" t="s">
        <v>2798</v>
      </c>
      <c r="BB447" t="s">
        <v>64</v>
      </c>
    </row>
    <row r="448" spans="1:54" x14ac:dyDescent="0.3">
      <c r="A448">
        <v>1608</v>
      </c>
      <c r="B448" t="s">
        <v>6022</v>
      </c>
      <c r="C448" s="1">
        <v>42971</v>
      </c>
      <c r="D448">
        <v>8</v>
      </c>
      <c r="E448" t="s">
        <v>212</v>
      </c>
      <c r="F448" t="s">
        <v>88</v>
      </c>
      <c r="H448">
        <v>2017</v>
      </c>
      <c r="I448" t="s">
        <v>6023</v>
      </c>
      <c r="L448">
        <v>15</v>
      </c>
      <c r="M448" t="s">
        <v>58</v>
      </c>
      <c r="N448" t="s">
        <v>9716</v>
      </c>
      <c r="AB448">
        <v>8</v>
      </c>
      <c r="AE448">
        <v>15</v>
      </c>
      <c r="AI448" t="s">
        <v>31</v>
      </c>
      <c r="AL448" t="s">
        <v>75</v>
      </c>
      <c r="AT448" t="s">
        <v>75</v>
      </c>
      <c r="AV448" t="s">
        <v>6024</v>
      </c>
      <c r="AW448" t="s">
        <v>6025</v>
      </c>
      <c r="AY448">
        <v>5.6854767800000001</v>
      </c>
      <c r="AZ448">
        <v>12.72287846</v>
      </c>
      <c r="BA448" t="s">
        <v>3004</v>
      </c>
      <c r="BB448" t="s">
        <v>64</v>
      </c>
    </row>
    <row r="449" spans="1:54" x14ac:dyDescent="0.3">
      <c r="A449">
        <v>1644</v>
      </c>
      <c r="B449" t="s">
        <v>6152</v>
      </c>
      <c r="C449" s="1">
        <v>43037</v>
      </c>
      <c r="D449">
        <v>10</v>
      </c>
      <c r="E449" t="s">
        <v>290</v>
      </c>
      <c r="F449" t="s">
        <v>56</v>
      </c>
      <c r="H449">
        <v>2017</v>
      </c>
      <c r="I449" t="s">
        <v>6153</v>
      </c>
      <c r="L449">
        <v>11</v>
      </c>
      <c r="M449" t="s">
        <v>58</v>
      </c>
      <c r="N449" t="s">
        <v>9716</v>
      </c>
      <c r="AE449">
        <v>11</v>
      </c>
      <c r="AT449" t="s">
        <v>75</v>
      </c>
      <c r="AV449" t="s">
        <v>6154</v>
      </c>
      <c r="AW449" t="s">
        <v>6155</v>
      </c>
      <c r="AX449" t="s">
        <v>6156</v>
      </c>
      <c r="AY449">
        <v>5.6854767800000001</v>
      </c>
      <c r="AZ449">
        <v>12.72287846</v>
      </c>
      <c r="BA449" t="s">
        <v>3004</v>
      </c>
      <c r="BB449" t="s">
        <v>64</v>
      </c>
    </row>
    <row r="450" spans="1:54" x14ac:dyDescent="0.3">
      <c r="A450">
        <v>1650</v>
      </c>
      <c r="B450" t="s">
        <v>6178</v>
      </c>
      <c r="C450" s="1">
        <v>43039</v>
      </c>
      <c r="D450">
        <v>10</v>
      </c>
      <c r="E450" t="s">
        <v>290</v>
      </c>
      <c r="F450" t="s">
        <v>100</v>
      </c>
      <c r="H450">
        <v>2017</v>
      </c>
      <c r="I450" t="s">
        <v>6179</v>
      </c>
      <c r="L450">
        <v>6</v>
      </c>
      <c r="M450" t="s">
        <v>58</v>
      </c>
      <c r="N450" t="s">
        <v>9716</v>
      </c>
      <c r="V450">
        <v>1</v>
      </c>
      <c r="AE450">
        <v>5</v>
      </c>
      <c r="AK450" t="s">
        <v>33</v>
      </c>
      <c r="AT450" t="s">
        <v>75</v>
      </c>
      <c r="AV450" t="s">
        <v>6180</v>
      </c>
      <c r="AW450" t="s">
        <v>6181</v>
      </c>
      <c r="AY450">
        <v>5.6854767800000001</v>
      </c>
      <c r="AZ450">
        <v>12.72287846</v>
      </c>
      <c r="BA450" t="s">
        <v>3004</v>
      </c>
      <c r="BB450" t="s">
        <v>64</v>
      </c>
    </row>
    <row r="451" spans="1:54" x14ac:dyDescent="0.3">
      <c r="A451">
        <v>1662</v>
      </c>
      <c r="B451" t="s">
        <v>6223</v>
      </c>
      <c r="C451" s="1">
        <v>43059</v>
      </c>
      <c r="D451">
        <v>11</v>
      </c>
      <c r="E451" t="s">
        <v>327</v>
      </c>
      <c r="F451" t="s">
        <v>73</v>
      </c>
      <c r="H451">
        <v>2017</v>
      </c>
      <c r="I451" t="s">
        <v>2881</v>
      </c>
      <c r="J451" t="s">
        <v>2795</v>
      </c>
      <c r="K451" t="s">
        <v>2519</v>
      </c>
      <c r="L451">
        <v>3</v>
      </c>
      <c r="M451" t="s">
        <v>58</v>
      </c>
      <c r="N451" t="s">
        <v>9716</v>
      </c>
      <c r="V451">
        <v>1</v>
      </c>
      <c r="AE451">
        <v>2</v>
      </c>
      <c r="AK451" t="s">
        <v>33</v>
      </c>
      <c r="AT451" t="s">
        <v>75</v>
      </c>
      <c r="AV451" t="s">
        <v>6224</v>
      </c>
      <c r="AY451">
        <v>11.16222</v>
      </c>
      <c r="AZ451">
        <v>14.012780190000001</v>
      </c>
      <c r="BA451" t="s">
        <v>2798</v>
      </c>
      <c r="BB451" t="s">
        <v>64</v>
      </c>
    </row>
    <row r="452" spans="1:54" x14ac:dyDescent="0.3">
      <c r="A452">
        <v>1687</v>
      </c>
      <c r="B452" t="s">
        <v>6318</v>
      </c>
      <c r="C452" s="1">
        <v>43110</v>
      </c>
      <c r="D452">
        <v>1</v>
      </c>
      <c r="E452" t="s">
        <v>500</v>
      </c>
      <c r="F452" t="s">
        <v>169</v>
      </c>
      <c r="H452">
        <v>2018</v>
      </c>
      <c r="I452" t="s">
        <v>2881</v>
      </c>
      <c r="J452" t="s">
        <v>2795</v>
      </c>
      <c r="K452" t="s">
        <v>2519</v>
      </c>
      <c r="L452">
        <v>3</v>
      </c>
      <c r="M452" t="s">
        <v>58</v>
      </c>
      <c r="N452" t="s">
        <v>9716</v>
      </c>
      <c r="AB452">
        <v>2</v>
      </c>
      <c r="AE452">
        <v>3</v>
      </c>
      <c r="AT452" t="s">
        <v>75</v>
      </c>
      <c r="AV452" t="s">
        <v>6319</v>
      </c>
      <c r="AY452">
        <v>11.16222</v>
      </c>
      <c r="AZ452">
        <v>14.012780190000001</v>
      </c>
      <c r="BA452" t="s">
        <v>2798</v>
      </c>
      <c r="BB452" t="s">
        <v>64</v>
      </c>
    </row>
    <row r="453" spans="1:54" x14ac:dyDescent="0.3">
      <c r="A453">
        <v>1688</v>
      </c>
      <c r="B453" t="s">
        <v>6320</v>
      </c>
      <c r="C453" s="1">
        <v>43110</v>
      </c>
      <c r="D453">
        <v>1</v>
      </c>
      <c r="E453" t="s">
        <v>500</v>
      </c>
      <c r="F453" t="s">
        <v>169</v>
      </c>
      <c r="H453">
        <v>2018</v>
      </c>
      <c r="I453" t="s">
        <v>4313</v>
      </c>
      <c r="L453">
        <v>1</v>
      </c>
      <c r="M453" t="s">
        <v>58</v>
      </c>
      <c r="N453" t="s">
        <v>9716</v>
      </c>
      <c r="AE453">
        <v>1</v>
      </c>
      <c r="AT453" t="s">
        <v>75</v>
      </c>
      <c r="AV453" t="s">
        <v>6319</v>
      </c>
      <c r="AY453">
        <v>5.697371006</v>
      </c>
      <c r="AZ453">
        <v>12.742333410000001</v>
      </c>
      <c r="BA453" t="s">
        <v>3004</v>
      </c>
      <c r="BB453" t="s">
        <v>64</v>
      </c>
    </row>
    <row r="454" spans="1:54" x14ac:dyDescent="0.3">
      <c r="A454">
        <v>1703</v>
      </c>
      <c r="B454" t="s">
        <v>6371</v>
      </c>
      <c r="C454" s="1">
        <v>43135</v>
      </c>
      <c r="D454">
        <v>2</v>
      </c>
      <c r="E454" t="s">
        <v>650</v>
      </c>
      <c r="F454" t="s">
        <v>56</v>
      </c>
      <c r="H454">
        <v>2018</v>
      </c>
      <c r="I454" t="s">
        <v>6372</v>
      </c>
      <c r="L454">
        <v>6</v>
      </c>
      <c r="M454" t="s">
        <v>58</v>
      </c>
      <c r="N454" t="s">
        <v>9716</v>
      </c>
      <c r="AE454">
        <v>6</v>
      </c>
      <c r="AL454" t="s">
        <v>75</v>
      </c>
      <c r="AP454" t="s">
        <v>38</v>
      </c>
      <c r="AT454" t="s">
        <v>75</v>
      </c>
      <c r="AV454" t="s">
        <v>6373</v>
      </c>
      <c r="AW454" t="s">
        <v>6374</v>
      </c>
      <c r="AX454" t="s">
        <v>6375</v>
      </c>
      <c r="AY454">
        <v>5.6973710000000004</v>
      </c>
      <c r="AZ454">
        <v>12.742333410000001</v>
      </c>
      <c r="BA454" t="s">
        <v>3004</v>
      </c>
      <c r="BB454" t="s">
        <v>64</v>
      </c>
    </row>
    <row r="455" spans="1:54" x14ac:dyDescent="0.3">
      <c r="A455">
        <v>1709</v>
      </c>
      <c r="B455" t="s">
        <v>4702</v>
      </c>
      <c r="C455" s="1">
        <v>43151</v>
      </c>
      <c r="D455">
        <v>2</v>
      </c>
      <c r="E455" t="s">
        <v>650</v>
      </c>
      <c r="F455" t="s">
        <v>100</v>
      </c>
      <c r="H455">
        <v>2018</v>
      </c>
      <c r="I455" t="s">
        <v>6402</v>
      </c>
      <c r="L455">
        <v>5</v>
      </c>
      <c r="M455" t="s">
        <v>58</v>
      </c>
      <c r="N455" t="s">
        <v>9716</v>
      </c>
      <c r="AE455">
        <v>5</v>
      </c>
      <c r="AT455" t="s">
        <v>75</v>
      </c>
      <c r="AV455" t="s">
        <v>6403</v>
      </c>
      <c r="AY455">
        <v>5.6973710000000004</v>
      </c>
      <c r="AZ455">
        <v>12.742333410000001</v>
      </c>
      <c r="BA455" t="s">
        <v>3004</v>
      </c>
      <c r="BB455" t="s">
        <v>64</v>
      </c>
    </row>
    <row r="456" spans="1:54" x14ac:dyDescent="0.3">
      <c r="A456">
        <v>1847</v>
      </c>
      <c r="B456" t="s">
        <v>6939</v>
      </c>
      <c r="C456" s="1">
        <v>43432</v>
      </c>
      <c r="D456">
        <v>11</v>
      </c>
      <c r="E456" t="s">
        <v>327</v>
      </c>
      <c r="F456" t="s">
        <v>169</v>
      </c>
      <c r="H456">
        <v>2018</v>
      </c>
      <c r="I456" t="s">
        <v>3089</v>
      </c>
      <c r="J456" t="s">
        <v>2795</v>
      </c>
      <c r="K456" t="s">
        <v>2519</v>
      </c>
      <c r="L456">
        <v>2</v>
      </c>
      <c r="M456" t="s">
        <v>58</v>
      </c>
      <c r="N456" t="s">
        <v>9716</v>
      </c>
      <c r="V456">
        <v>2</v>
      </c>
      <c r="AI456" t="s">
        <v>31</v>
      </c>
      <c r="AK456" t="s">
        <v>33</v>
      </c>
      <c r="AT456" t="s">
        <v>75</v>
      </c>
      <c r="AV456" t="s">
        <v>6940</v>
      </c>
      <c r="AY456">
        <v>11.235390000000001</v>
      </c>
      <c r="AZ456">
        <v>14.12570953</v>
      </c>
      <c r="BA456" t="s">
        <v>2798</v>
      </c>
      <c r="BB456" t="s">
        <v>64</v>
      </c>
    </row>
    <row r="457" spans="1:54" x14ac:dyDescent="0.3">
      <c r="A457">
        <v>1951</v>
      </c>
      <c r="B457" t="s">
        <v>7337</v>
      </c>
      <c r="C457" s="1">
        <v>43582</v>
      </c>
      <c r="D457">
        <v>4</v>
      </c>
      <c r="E457" t="s">
        <v>949</v>
      </c>
      <c r="F457" t="s">
        <v>206</v>
      </c>
      <c r="H457">
        <v>2019</v>
      </c>
      <c r="K457" t="s">
        <v>7338</v>
      </c>
      <c r="L457">
        <v>4</v>
      </c>
      <c r="M457" t="s">
        <v>58</v>
      </c>
      <c r="N457" t="s">
        <v>9716</v>
      </c>
      <c r="W457">
        <v>1</v>
      </c>
      <c r="AE457">
        <v>3</v>
      </c>
      <c r="AT457" t="s">
        <v>75</v>
      </c>
      <c r="AV457" t="s">
        <v>7339</v>
      </c>
      <c r="AW457" t="s">
        <v>7340</v>
      </c>
      <c r="AX457" t="s">
        <v>7341</v>
      </c>
      <c r="AY457">
        <v>12.895452000000001</v>
      </c>
      <c r="AZ457">
        <v>14.197806999999999</v>
      </c>
      <c r="BA457" t="s">
        <v>7342</v>
      </c>
      <c r="BB457" t="s">
        <v>64</v>
      </c>
    </row>
    <row r="458" spans="1:54" x14ac:dyDescent="0.3">
      <c r="A458">
        <v>2070</v>
      </c>
      <c r="B458" t="s">
        <v>7771</v>
      </c>
      <c r="C458" s="1">
        <v>43803</v>
      </c>
      <c r="D458">
        <v>12</v>
      </c>
      <c r="E458" t="s">
        <v>390</v>
      </c>
      <c r="F458" t="s">
        <v>169</v>
      </c>
      <c r="H458">
        <v>2019</v>
      </c>
      <c r="K458" t="s">
        <v>7772</v>
      </c>
      <c r="L458">
        <v>0</v>
      </c>
      <c r="M458" t="s">
        <v>58</v>
      </c>
      <c r="N458" t="s">
        <v>9716</v>
      </c>
      <c r="AB458">
        <v>21</v>
      </c>
      <c r="AT458" t="s">
        <v>75</v>
      </c>
      <c r="AV458" t="s">
        <v>7773</v>
      </c>
      <c r="AW458" t="s">
        <v>7774</v>
      </c>
      <c r="AX458" t="s">
        <v>7775</v>
      </c>
      <c r="AY458">
        <v>11.144819999999999</v>
      </c>
      <c r="AZ458">
        <v>14.18490982</v>
      </c>
      <c r="BA458" t="s">
        <v>7776</v>
      </c>
      <c r="BB458" t="s">
        <v>64</v>
      </c>
    </row>
    <row r="459" spans="1:54" x14ac:dyDescent="0.3">
      <c r="A459">
        <v>2072</v>
      </c>
      <c r="B459" t="s">
        <v>7779</v>
      </c>
      <c r="C459" s="1">
        <v>43804</v>
      </c>
      <c r="D459">
        <v>12</v>
      </c>
      <c r="E459" t="s">
        <v>390</v>
      </c>
      <c r="F459" t="s">
        <v>88</v>
      </c>
      <c r="H459">
        <v>2019</v>
      </c>
      <c r="K459" t="s">
        <v>7772</v>
      </c>
      <c r="L459">
        <v>4</v>
      </c>
      <c r="M459" t="s">
        <v>58</v>
      </c>
      <c r="N459" t="s">
        <v>9716</v>
      </c>
      <c r="AE459">
        <v>4</v>
      </c>
      <c r="AT459" t="s">
        <v>75</v>
      </c>
      <c r="AV459" t="s">
        <v>7780</v>
      </c>
      <c r="AW459" t="s">
        <v>7781</v>
      </c>
      <c r="AX459" t="s">
        <v>7782</v>
      </c>
      <c r="AY459">
        <v>11.144819999999999</v>
      </c>
      <c r="AZ459">
        <v>14.18490982</v>
      </c>
      <c r="BA459" t="s">
        <v>7776</v>
      </c>
      <c r="BB459" t="s">
        <v>64</v>
      </c>
    </row>
    <row r="460" spans="1:54" x14ac:dyDescent="0.3">
      <c r="A460">
        <v>2116</v>
      </c>
      <c r="B460" t="s">
        <v>7952</v>
      </c>
      <c r="C460" s="1">
        <v>43859</v>
      </c>
      <c r="D460">
        <v>1</v>
      </c>
      <c r="E460" t="s">
        <v>500</v>
      </c>
      <c r="F460" t="s">
        <v>169</v>
      </c>
      <c r="H460">
        <v>2020</v>
      </c>
      <c r="I460" t="s">
        <v>7953</v>
      </c>
      <c r="K460" t="s">
        <v>3584</v>
      </c>
      <c r="L460">
        <v>5</v>
      </c>
      <c r="M460" t="s">
        <v>58</v>
      </c>
      <c r="N460" t="s">
        <v>9716</v>
      </c>
      <c r="AE460">
        <v>5</v>
      </c>
      <c r="AI460" t="s">
        <v>31</v>
      </c>
      <c r="AT460" t="s">
        <v>75</v>
      </c>
      <c r="AV460" t="s">
        <v>7954</v>
      </c>
      <c r="AW460" t="s">
        <v>7955</v>
      </c>
      <c r="AY460">
        <v>12.956481999999999</v>
      </c>
      <c r="AZ460">
        <v>14.385790999999999</v>
      </c>
      <c r="BA460" t="s">
        <v>3746</v>
      </c>
      <c r="BB460" t="s">
        <v>64</v>
      </c>
    </row>
    <row r="461" spans="1:54" x14ac:dyDescent="0.3">
      <c r="A461">
        <v>2121</v>
      </c>
      <c r="B461" t="s">
        <v>7971</v>
      </c>
      <c r="C461" s="1">
        <v>43865</v>
      </c>
      <c r="D461">
        <v>2</v>
      </c>
      <c r="E461" t="s">
        <v>650</v>
      </c>
      <c r="F461" t="s">
        <v>100</v>
      </c>
      <c r="H461">
        <v>2020</v>
      </c>
      <c r="I461" t="s">
        <v>3361</v>
      </c>
      <c r="K461" t="s">
        <v>2519</v>
      </c>
      <c r="L461">
        <v>2</v>
      </c>
      <c r="M461" t="s">
        <v>58</v>
      </c>
      <c r="N461" t="s">
        <v>9716</v>
      </c>
      <c r="AE461">
        <v>2</v>
      </c>
      <c r="AL461" t="s">
        <v>75</v>
      </c>
      <c r="AT461" t="s">
        <v>75</v>
      </c>
      <c r="AV461" t="s">
        <v>7972</v>
      </c>
      <c r="AW461" t="s">
        <v>7973</v>
      </c>
      <c r="AX461" t="s">
        <v>7974</v>
      </c>
      <c r="AY461">
        <v>11.162559999999999</v>
      </c>
      <c r="AZ461">
        <v>14.01398</v>
      </c>
      <c r="BA461" t="s">
        <v>3137</v>
      </c>
      <c r="BB461" t="s">
        <v>64</v>
      </c>
    </row>
    <row r="462" spans="1:54" x14ac:dyDescent="0.3">
      <c r="A462">
        <v>2147</v>
      </c>
      <c r="B462" t="s">
        <v>8073</v>
      </c>
      <c r="C462" s="1">
        <v>43926</v>
      </c>
      <c r="D462">
        <v>4</v>
      </c>
      <c r="E462" t="s">
        <v>949</v>
      </c>
      <c r="F462" t="s">
        <v>56</v>
      </c>
      <c r="H462">
        <v>2020</v>
      </c>
      <c r="L462">
        <v>12</v>
      </c>
      <c r="M462" t="s">
        <v>58</v>
      </c>
      <c r="N462" t="s">
        <v>9716</v>
      </c>
      <c r="V462">
        <v>2</v>
      </c>
      <c r="AE462">
        <v>10</v>
      </c>
      <c r="AK462" t="s">
        <v>33</v>
      </c>
      <c r="AT462" t="s">
        <v>75</v>
      </c>
      <c r="AV462" t="s">
        <v>8074</v>
      </c>
      <c r="AW462" t="s">
        <v>8075</v>
      </c>
      <c r="AX462" t="s">
        <v>8076</v>
      </c>
      <c r="AY462">
        <v>11.235390000000001</v>
      </c>
      <c r="AZ462">
        <v>14.12570953</v>
      </c>
      <c r="BA462" t="s">
        <v>3004</v>
      </c>
      <c r="BB462" t="s">
        <v>64</v>
      </c>
    </row>
    <row r="463" spans="1:54" x14ac:dyDescent="0.3">
      <c r="A463">
        <v>2223</v>
      </c>
      <c r="B463" t="s">
        <v>8328</v>
      </c>
      <c r="C463" s="1">
        <v>44085</v>
      </c>
      <c r="D463">
        <v>9</v>
      </c>
      <c r="E463" t="s">
        <v>263</v>
      </c>
      <c r="F463" t="s">
        <v>203</v>
      </c>
      <c r="H463">
        <v>2020</v>
      </c>
      <c r="I463" t="s">
        <v>8329</v>
      </c>
      <c r="K463" t="s">
        <v>2519</v>
      </c>
      <c r="L463">
        <v>6</v>
      </c>
      <c r="M463" t="s">
        <v>58</v>
      </c>
      <c r="N463" t="s">
        <v>9716</v>
      </c>
      <c r="V463">
        <v>1</v>
      </c>
      <c r="AE463">
        <v>5</v>
      </c>
      <c r="AK463" t="s">
        <v>33</v>
      </c>
      <c r="AT463" t="s">
        <v>75</v>
      </c>
      <c r="AV463" t="s">
        <v>8330</v>
      </c>
      <c r="AW463" t="s">
        <v>8331</v>
      </c>
      <c r="AX463" t="s">
        <v>8332</v>
      </c>
      <c r="AY463">
        <v>5.6962298999999996</v>
      </c>
      <c r="AZ463">
        <v>12.74186516</v>
      </c>
      <c r="BA463" t="s">
        <v>3137</v>
      </c>
      <c r="BB463" t="s">
        <v>64</v>
      </c>
    </row>
    <row r="464" spans="1:54" x14ac:dyDescent="0.3">
      <c r="A464">
        <v>2239</v>
      </c>
      <c r="B464" t="s">
        <v>8382</v>
      </c>
      <c r="C464" s="1">
        <v>44120</v>
      </c>
      <c r="D464">
        <v>10</v>
      </c>
      <c r="E464" t="s">
        <v>290</v>
      </c>
      <c r="F464" t="s">
        <v>203</v>
      </c>
      <c r="H464">
        <v>2020</v>
      </c>
      <c r="I464" t="s">
        <v>8383</v>
      </c>
      <c r="L464">
        <v>3</v>
      </c>
      <c r="M464" t="s">
        <v>58</v>
      </c>
      <c r="N464" t="s">
        <v>9716</v>
      </c>
      <c r="AB464">
        <v>5</v>
      </c>
      <c r="AE464">
        <v>3</v>
      </c>
      <c r="AT464" t="s">
        <v>75</v>
      </c>
      <c r="AV464" t="s">
        <v>8384</v>
      </c>
      <c r="AY464">
        <v>10.939220000000001</v>
      </c>
      <c r="AZ464">
        <v>13.803377149999999</v>
      </c>
      <c r="BA464" t="s">
        <v>3004</v>
      </c>
      <c r="BB464" t="s">
        <v>64</v>
      </c>
    </row>
    <row r="465" spans="1:54" x14ac:dyDescent="0.3">
      <c r="A465">
        <v>2293</v>
      </c>
      <c r="B465" t="s">
        <v>8568</v>
      </c>
      <c r="C465" s="1">
        <v>44204</v>
      </c>
      <c r="D465">
        <v>1</v>
      </c>
      <c r="E465" t="s">
        <v>500</v>
      </c>
      <c r="F465" t="s">
        <v>203</v>
      </c>
      <c r="H465">
        <v>2021</v>
      </c>
      <c r="I465" t="s">
        <v>3361</v>
      </c>
      <c r="J465" t="s">
        <v>3049</v>
      </c>
      <c r="L465">
        <v>14</v>
      </c>
      <c r="M465" t="s">
        <v>58</v>
      </c>
      <c r="N465" t="s">
        <v>9716</v>
      </c>
      <c r="V465">
        <v>1</v>
      </c>
      <c r="AE465">
        <v>13</v>
      </c>
      <c r="AI465" t="s">
        <v>31</v>
      </c>
      <c r="AK465" t="s">
        <v>33</v>
      </c>
      <c r="AT465" t="s">
        <v>75</v>
      </c>
      <c r="AV465" t="s">
        <v>8569</v>
      </c>
      <c r="AW465" t="s">
        <v>8570</v>
      </c>
      <c r="AX465" t="s">
        <v>8571</v>
      </c>
      <c r="AY465">
        <v>10.533633999999999</v>
      </c>
      <c r="AZ465">
        <v>14.19073105</v>
      </c>
      <c r="BA465" t="s">
        <v>8572</v>
      </c>
      <c r="BB465" t="s">
        <v>64</v>
      </c>
    </row>
    <row r="466" spans="1:54" x14ac:dyDescent="0.3">
      <c r="A466">
        <v>2378</v>
      </c>
      <c r="B466" t="s">
        <v>8886</v>
      </c>
      <c r="C466" s="1">
        <v>44401</v>
      </c>
      <c r="D466">
        <v>7</v>
      </c>
      <c r="E466" t="s">
        <v>154</v>
      </c>
      <c r="F466" t="s">
        <v>206</v>
      </c>
      <c r="H466">
        <v>2021</v>
      </c>
      <c r="K466" t="s">
        <v>6481</v>
      </c>
      <c r="L466">
        <v>7</v>
      </c>
      <c r="M466" t="s">
        <v>58</v>
      </c>
      <c r="N466" t="s">
        <v>9716</v>
      </c>
      <c r="AG466">
        <v>7</v>
      </c>
      <c r="AI466" t="s">
        <v>31</v>
      </c>
      <c r="AT466" t="s">
        <v>75</v>
      </c>
      <c r="AV466" t="s">
        <v>8887</v>
      </c>
      <c r="AW466" t="s">
        <v>8888</v>
      </c>
      <c r="AX466" t="s">
        <v>8889</v>
      </c>
      <c r="AY466">
        <v>12.519294</v>
      </c>
      <c r="AZ466">
        <v>14.273804</v>
      </c>
      <c r="BA466" t="s">
        <v>8890</v>
      </c>
      <c r="BB466" t="s">
        <v>8891</v>
      </c>
    </row>
    <row r="467" spans="1:54" x14ac:dyDescent="0.3">
      <c r="A467">
        <v>2394</v>
      </c>
      <c r="B467" t="s">
        <v>8949</v>
      </c>
      <c r="C467" s="1">
        <v>44475</v>
      </c>
      <c r="D467">
        <v>10</v>
      </c>
      <c r="E467" t="s">
        <v>290</v>
      </c>
      <c r="F467" t="s">
        <v>169</v>
      </c>
      <c r="H467">
        <v>2021</v>
      </c>
      <c r="I467" t="s">
        <v>8950</v>
      </c>
      <c r="K467" t="s">
        <v>8951</v>
      </c>
      <c r="L467">
        <v>5</v>
      </c>
      <c r="M467" t="s">
        <v>58</v>
      </c>
      <c r="N467" t="s">
        <v>9716</v>
      </c>
      <c r="AE467">
        <v>5</v>
      </c>
      <c r="AI467" t="s">
        <v>31</v>
      </c>
      <c r="AT467" t="s">
        <v>75</v>
      </c>
      <c r="AV467" t="s">
        <v>8952</v>
      </c>
      <c r="AW467" t="s">
        <v>8953</v>
      </c>
      <c r="AY467">
        <v>11.131760999999999</v>
      </c>
      <c r="AZ467">
        <v>14.050515000000001</v>
      </c>
      <c r="BA467" t="s">
        <v>8954</v>
      </c>
      <c r="BB467" t="s">
        <v>8891</v>
      </c>
    </row>
    <row r="468" spans="1:54" x14ac:dyDescent="0.3">
      <c r="A468">
        <v>683</v>
      </c>
      <c r="B468" t="s">
        <v>2559</v>
      </c>
      <c r="C468" s="1">
        <v>41776</v>
      </c>
      <c r="D468">
        <v>5</v>
      </c>
      <c r="E468" t="s">
        <v>55</v>
      </c>
      <c r="F468" t="s">
        <v>206</v>
      </c>
      <c r="H468">
        <v>2014</v>
      </c>
      <c r="J468" t="s">
        <v>2457</v>
      </c>
      <c r="K468" t="s">
        <v>81</v>
      </c>
      <c r="L468">
        <v>1</v>
      </c>
      <c r="M468" t="s">
        <v>58</v>
      </c>
      <c r="N468" t="s">
        <v>9716</v>
      </c>
      <c r="AB468">
        <v>10</v>
      </c>
      <c r="AE468">
        <v>1</v>
      </c>
      <c r="AI468" t="s">
        <v>31</v>
      </c>
      <c r="AT468" t="s">
        <v>75</v>
      </c>
      <c r="AU468" t="s">
        <v>2560</v>
      </c>
      <c r="AV468" t="s">
        <v>2561</v>
      </c>
      <c r="AW468" t="s">
        <v>2562</v>
      </c>
      <c r="AX468" t="s">
        <v>2563</v>
      </c>
      <c r="AY468">
        <v>11.917090419999999</v>
      </c>
      <c r="AZ468">
        <v>14.63665962</v>
      </c>
      <c r="BA468" t="s">
        <v>2460</v>
      </c>
      <c r="BB468" t="s">
        <v>64</v>
      </c>
    </row>
    <row r="469" spans="1:54" x14ac:dyDescent="0.3">
      <c r="A469">
        <v>744</v>
      </c>
      <c r="B469" t="s">
        <v>2793</v>
      </c>
      <c r="C469" s="1">
        <v>41832</v>
      </c>
      <c r="D469">
        <v>7</v>
      </c>
      <c r="E469" t="s">
        <v>154</v>
      </c>
      <c r="F469" t="s">
        <v>206</v>
      </c>
      <c r="H469">
        <v>2014</v>
      </c>
      <c r="I469" t="s">
        <v>2794</v>
      </c>
      <c r="J469" t="s">
        <v>2795</v>
      </c>
      <c r="K469" t="s">
        <v>2519</v>
      </c>
      <c r="L469">
        <v>0</v>
      </c>
      <c r="M469" t="s">
        <v>58</v>
      </c>
      <c r="N469" t="s">
        <v>9716</v>
      </c>
      <c r="W469">
        <v>0</v>
      </c>
      <c r="AI469" t="s">
        <v>31</v>
      </c>
      <c r="AO469" t="s">
        <v>59</v>
      </c>
      <c r="AU469" t="s">
        <v>2796</v>
      </c>
      <c r="AV469" t="s">
        <v>2797</v>
      </c>
      <c r="AY469">
        <v>5.6854767800000001</v>
      </c>
      <c r="AZ469">
        <v>12.722877499999999</v>
      </c>
      <c r="BA469" t="s">
        <v>2798</v>
      </c>
      <c r="BB469" t="s">
        <v>64</v>
      </c>
    </row>
    <row r="470" spans="1:54" x14ac:dyDescent="0.3">
      <c r="A470">
        <v>757</v>
      </c>
      <c r="B470" t="s">
        <v>2844</v>
      </c>
      <c r="C470" s="1">
        <v>41847</v>
      </c>
      <c r="D470">
        <v>7</v>
      </c>
      <c r="E470" t="s">
        <v>154</v>
      </c>
      <c r="F470" t="s">
        <v>56</v>
      </c>
      <c r="H470">
        <v>2014</v>
      </c>
      <c r="J470" t="s">
        <v>879</v>
      </c>
      <c r="K470" t="s">
        <v>81</v>
      </c>
      <c r="L470">
        <v>3</v>
      </c>
      <c r="M470" t="s">
        <v>58</v>
      </c>
      <c r="N470" t="s">
        <v>9716</v>
      </c>
      <c r="AB470">
        <v>1</v>
      </c>
      <c r="AE470">
        <v>3</v>
      </c>
      <c r="AU470" t="s">
        <v>2845</v>
      </c>
      <c r="AV470" t="s">
        <v>2846</v>
      </c>
      <c r="AW470" t="s">
        <v>2847</v>
      </c>
      <c r="AX470" t="s">
        <v>2848</v>
      </c>
      <c r="AY470">
        <v>11.52079964</v>
      </c>
      <c r="AZ470">
        <v>13.680500029999999</v>
      </c>
      <c r="BA470" t="s">
        <v>882</v>
      </c>
      <c r="BB470" t="s">
        <v>64</v>
      </c>
    </row>
    <row r="471" spans="1:54" x14ac:dyDescent="0.3">
      <c r="A471">
        <v>769</v>
      </c>
      <c r="B471" t="s">
        <v>2895</v>
      </c>
      <c r="C471" s="1">
        <v>41857</v>
      </c>
      <c r="D471">
        <v>8</v>
      </c>
      <c r="E471" t="s">
        <v>212</v>
      </c>
      <c r="F471" t="s">
        <v>169</v>
      </c>
      <c r="H471">
        <v>2014</v>
      </c>
      <c r="J471" t="s">
        <v>879</v>
      </c>
      <c r="K471" t="s">
        <v>81</v>
      </c>
      <c r="L471">
        <v>12</v>
      </c>
      <c r="M471" t="s">
        <v>58</v>
      </c>
      <c r="N471" t="s">
        <v>9716</v>
      </c>
      <c r="W471">
        <v>3</v>
      </c>
      <c r="AB471">
        <v>3</v>
      </c>
      <c r="AE471">
        <v>9</v>
      </c>
      <c r="AI471" t="s">
        <v>31</v>
      </c>
      <c r="AO471" t="s">
        <v>59</v>
      </c>
      <c r="AT471" t="s">
        <v>75</v>
      </c>
      <c r="AU471" t="s">
        <v>2896</v>
      </c>
      <c r="AV471" t="s">
        <v>2897</v>
      </c>
      <c r="AW471" t="s">
        <v>2898</v>
      </c>
      <c r="AX471" t="s">
        <v>2899</v>
      </c>
      <c r="AY471">
        <v>11.52079964</v>
      </c>
      <c r="AZ471">
        <v>13.680500029999999</v>
      </c>
      <c r="BA471" t="s">
        <v>882</v>
      </c>
      <c r="BB471" t="s">
        <v>64</v>
      </c>
    </row>
    <row r="472" spans="1:54" x14ac:dyDescent="0.3">
      <c r="A472">
        <v>775</v>
      </c>
      <c r="B472" t="s">
        <v>2920</v>
      </c>
      <c r="C472" s="1">
        <v>41869</v>
      </c>
      <c r="D472">
        <v>8</v>
      </c>
      <c r="E472" t="s">
        <v>212</v>
      </c>
      <c r="F472" t="s">
        <v>73</v>
      </c>
      <c r="H472">
        <v>2014</v>
      </c>
      <c r="I472" t="s">
        <v>2921</v>
      </c>
      <c r="J472" t="s">
        <v>2922</v>
      </c>
      <c r="K472" t="s">
        <v>2519</v>
      </c>
      <c r="L472">
        <v>3</v>
      </c>
      <c r="M472" t="s">
        <v>58</v>
      </c>
      <c r="N472" t="s">
        <v>9716</v>
      </c>
      <c r="AB472">
        <v>15</v>
      </c>
      <c r="AE472">
        <v>3</v>
      </c>
      <c r="AS472" t="s">
        <v>41</v>
      </c>
      <c r="AU472" t="s">
        <v>2923</v>
      </c>
      <c r="AV472" t="s">
        <v>2924</v>
      </c>
      <c r="AW472" t="s">
        <v>2925</v>
      </c>
      <c r="AY472">
        <v>5.6854767800000001</v>
      </c>
      <c r="AZ472">
        <v>12.722877499999999</v>
      </c>
      <c r="BA472" t="s">
        <v>2926</v>
      </c>
      <c r="BB472" t="s">
        <v>64</v>
      </c>
    </row>
    <row r="473" spans="1:54" x14ac:dyDescent="0.3">
      <c r="A473">
        <v>780</v>
      </c>
      <c r="B473" t="s">
        <v>2947</v>
      </c>
      <c r="C473" s="1">
        <v>41876</v>
      </c>
      <c r="D473">
        <v>8</v>
      </c>
      <c r="E473" t="s">
        <v>212</v>
      </c>
      <c r="F473" t="s">
        <v>73</v>
      </c>
      <c r="H473">
        <v>2014</v>
      </c>
      <c r="J473" t="s">
        <v>1498</v>
      </c>
      <c r="K473" t="s">
        <v>81</v>
      </c>
      <c r="L473">
        <v>16</v>
      </c>
      <c r="M473" t="s">
        <v>58</v>
      </c>
      <c r="N473" t="s">
        <v>9716</v>
      </c>
      <c r="V473">
        <v>16</v>
      </c>
      <c r="AU473" t="s">
        <v>2948</v>
      </c>
      <c r="AV473" t="s">
        <v>2949</v>
      </c>
      <c r="AW473" t="s">
        <v>2950</v>
      </c>
      <c r="AY473">
        <v>11.08539963</v>
      </c>
      <c r="AZ473">
        <v>13.69190025</v>
      </c>
      <c r="BA473" t="s">
        <v>1499</v>
      </c>
      <c r="BB473" t="s">
        <v>64</v>
      </c>
    </row>
    <row r="474" spans="1:54" x14ac:dyDescent="0.3">
      <c r="A474">
        <v>1169</v>
      </c>
      <c r="B474" t="s">
        <v>4392</v>
      </c>
      <c r="C474" s="1">
        <v>42250</v>
      </c>
      <c r="D474">
        <v>9</v>
      </c>
      <c r="E474" t="s">
        <v>263</v>
      </c>
      <c r="F474" t="s">
        <v>88</v>
      </c>
      <c r="H474">
        <v>2015</v>
      </c>
      <c r="I474" t="s">
        <v>3568</v>
      </c>
      <c r="L474">
        <v>19</v>
      </c>
      <c r="M474" t="s">
        <v>58</v>
      </c>
      <c r="N474" t="s">
        <v>9716</v>
      </c>
      <c r="V474">
        <v>2</v>
      </c>
      <c r="AE474">
        <v>17</v>
      </c>
      <c r="AK474" t="s">
        <v>33</v>
      </c>
      <c r="AT474" t="s">
        <v>75</v>
      </c>
      <c r="AV474" t="s">
        <v>4393</v>
      </c>
      <c r="AW474" t="s">
        <v>4394</v>
      </c>
      <c r="AX474" t="s">
        <v>4395</v>
      </c>
      <c r="AY474">
        <v>11.182499890000001</v>
      </c>
      <c r="AZ474">
        <v>13.913499829999999</v>
      </c>
      <c r="BA474" t="s">
        <v>3004</v>
      </c>
      <c r="BB474" t="s">
        <v>64</v>
      </c>
    </row>
    <row r="475" spans="1:54" x14ac:dyDescent="0.3">
      <c r="A475">
        <v>1958</v>
      </c>
      <c r="B475" t="s">
        <v>7372</v>
      </c>
      <c r="C475" s="1">
        <v>43596</v>
      </c>
      <c r="D475">
        <v>5</v>
      </c>
      <c r="E475" t="s">
        <v>55</v>
      </c>
      <c r="F475" t="s">
        <v>206</v>
      </c>
      <c r="H475">
        <v>2019</v>
      </c>
      <c r="I475" t="s">
        <v>7373</v>
      </c>
      <c r="K475" t="s">
        <v>2519</v>
      </c>
      <c r="L475">
        <v>1</v>
      </c>
      <c r="M475" t="s">
        <v>58</v>
      </c>
      <c r="N475" t="s">
        <v>9601</v>
      </c>
      <c r="V475">
        <v>1</v>
      </c>
      <c r="AL475" t="s">
        <v>75</v>
      </c>
      <c r="AP475" t="s">
        <v>38</v>
      </c>
      <c r="AT475" t="s">
        <v>75</v>
      </c>
      <c r="AV475" t="s">
        <v>7374</v>
      </c>
      <c r="AY475">
        <v>10.631600000000001</v>
      </c>
      <c r="AZ475">
        <v>14.658799999999999</v>
      </c>
      <c r="BA475" t="s">
        <v>3137</v>
      </c>
      <c r="BB475" t="s">
        <v>64</v>
      </c>
    </row>
    <row r="476" spans="1:54" x14ac:dyDescent="0.3">
      <c r="A476">
        <v>893</v>
      </c>
      <c r="B476" t="s">
        <v>3366</v>
      </c>
      <c r="C476" s="1">
        <v>42001</v>
      </c>
      <c r="D476">
        <v>12</v>
      </c>
      <c r="E476" t="s">
        <v>390</v>
      </c>
      <c r="F476" t="s">
        <v>56</v>
      </c>
      <c r="H476">
        <v>2014</v>
      </c>
      <c r="I476" t="s">
        <v>3367</v>
      </c>
      <c r="M476" t="s">
        <v>58</v>
      </c>
      <c r="N476" t="s">
        <v>9752</v>
      </c>
      <c r="AH476" t="s">
        <v>30</v>
      </c>
      <c r="AI476" t="s">
        <v>31</v>
      </c>
      <c r="AO476" t="s">
        <v>59</v>
      </c>
      <c r="AT476" t="s">
        <v>75</v>
      </c>
      <c r="AU476" t="s">
        <v>3368</v>
      </c>
      <c r="AV476" t="s">
        <v>3369</v>
      </c>
      <c r="AW476" t="s">
        <v>3370</v>
      </c>
      <c r="AY476">
        <v>5.6854767800000001</v>
      </c>
      <c r="AZ476">
        <v>12.722877499999999</v>
      </c>
      <c r="BA476" t="s">
        <v>3004</v>
      </c>
      <c r="BB476" t="s">
        <v>64</v>
      </c>
    </row>
    <row r="477" spans="1:54" x14ac:dyDescent="0.3">
      <c r="A477">
        <v>915</v>
      </c>
      <c r="B477" t="s">
        <v>3458</v>
      </c>
      <c r="C477" s="1">
        <v>42016</v>
      </c>
      <c r="D477">
        <v>1</v>
      </c>
      <c r="E477" t="s">
        <v>500</v>
      </c>
      <c r="F477" t="s">
        <v>73</v>
      </c>
      <c r="H477">
        <v>2015</v>
      </c>
      <c r="I477" t="s">
        <v>2881</v>
      </c>
      <c r="J477" t="s">
        <v>2795</v>
      </c>
      <c r="K477" t="s">
        <v>2519</v>
      </c>
      <c r="L477">
        <v>144</v>
      </c>
      <c r="M477" t="s">
        <v>58</v>
      </c>
      <c r="N477" t="s">
        <v>9752</v>
      </c>
      <c r="V477">
        <v>143</v>
      </c>
      <c r="W477">
        <v>1</v>
      </c>
      <c r="AI477" t="s">
        <v>31</v>
      </c>
      <c r="AT477" t="s">
        <v>75</v>
      </c>
      <c r="AV477" t="s">
        <v>3459</v>
      </c>
      <c r="AW477" t="s">
        <v>3460</v>
      </c>
      <c r="AX477" t="s">
        <v>3461</v>
      </c>
      <c r="AY477">
        <v>11.16331959</v>
      </c>
      <c r="AZ477">
        <v>13.99314976</v>
      </c>
      <c r="BA477" t="s">
        <v>2798</v>
      </c>
      <c r="BB477" t="s">
        <v>64</v>
      </c>
    </row>
    <row r="478" spans="1:54" x14ac:dyDescent="0.3">
      <c r="A478">
        <v>1037</v>
      </c>
      <c r="B478" t="s">
        <v>3895</v>
      </c>
      <c r="C478" s="1">
        <v>42133</v>
      </c>
      <c r="D478">
        <v>5</v>
      </c>
      <c r="E478" t="s">
        <v>55</v>
      </c>
      <c r="F478" t="s">
        <v>206</v>
      </c>
      <c r="H478">
        <v>2015</v>
      </c>
      <c r="I478" t="s">
        <v>3896</v>
      </c>
      <c r="L478">
        <v>5</v>
      </c>
      <c r="M478" t="s">
        <v>58</v>
      </c>
      <c r="N478" t="s">
        <v>9752</v>
      </c>
      <c r="V478">
        <v>3</v>
      </c>
      <c r="W478">
        <v>2</v>
      </c>
      <c r="AI478" t="s">
        <v>31</v>
      </c>
      <c r="AT478" t="s">
        <v>75</v>
      </c>
      <c r="AV478" t="s">
        <v>3897</v>
      </c>
      <c r="AW478" t="s">
        <v>3898</v>
      </c>
      <c r="AY478">
        <v>11.282794000000001</v>
      </c>
      <c r="AZ478">
        <v>13.996582</v>
      </c>
      <c r="BA478" t="s">
        <v>3004</v>
      </c>
      <c r="BB478" t="s">
        <v>64</v>
      </c>
    </row>
    <row r="479" spans="1:54" x14ac:dyDescent="0.3">
      <c r="A479">
        <v>1428</v>
      </c>
      <c r="B479" t="s">
        <v>5359</v>
      </c>
      <c r="C479" s="1">
        <v>42695</v>
      </c>
      <c r="D479">
        <v>11</v>
      </c>
      <c r="E479" t="s">
        <v>327</v>
      </c>
      <c r="F479" t="s">
        <v>73</v>
      </c>
      <c r="H479">
        <v>2016</v>
      </c>
      <c r="I479" t="s">
        <v>5360</v>
      </c>
      <c r="J479" t="s">
        <v>2518</v>
      </c>
      <c r="K479" t="s">
        <v>2519</v>
      </c>
      <c r="L479">
        <v>7</v>
      </c>
      <c r="M479" t="s">
        <v>58</v>
      </c>
      <c r="N479" t="s">
        <v>9752</v>
      </c>
      <c r="P479" t="s">
        <v>2538</v>
      </c>
      <c r="W479">
        <v>6</v>
      </c>
      <c r="Y479">
        <v>1</v>
      </c>
      <c r="AO479" t="s">
        <v>59</v>
      </c>
      <c r="AV479" t="s">
        <v>5361</v>
      </c>
      <c r="AW479" t="s">
        <v>5362</v>
      </c>
      <c r="AX479" t="s">
        <v>5363</v>
      </c>
      <c r="AY479">
        <v>5.6854767800000001</v>
      </c>
      <c r="AZ479">
        <v>12.722877499999999</v>
      </c>
      <c r="BA479" t="s">
        <v>2524</v>
      </c>
      <c r="BB479" t="s">
        <v>64</v>
      </c>
    </row>
    <row r="480" spans="1:54" x14ac:dyDescent="0.3">
      <c r="A480">
        <v>1478</v>
      </c>
      <c r="B480" t="s">
        <v>5540</v>
      </c>
      <c r="C480" s="1">
        <v>42782</v>
      </c>
      <c r="D480">
        <v>2</v>
      </c>
      <c r="E480" t="s">
        <v>650</v>
      </c>
      <c r="F480" t="s">
        <v>88</v>
      </c>
      <c r="H480">
        <v>2017</v>
      </c>
      <c r="I480" t="s">
        <v>5541</v>
      </c>
      <c r="L480">
        <v>4</v>
      </c>
      <c r="M480" t="s">
        <v>58</v>
      </c>
      <c r="N480" t="s">
        <v>9752</v>
      </c>
      <c r="W480">
        <v>4</v>
      </c>
      <c r="AH480" t="s">
        <v>30</v>
      </c>
      <c r="AT480" t="s">
        <v>75</v>
      </c>
      <c r="AU480" t="s">
        <v>3975</v>
      </c>
      <c r="AV480" t="s">
        <v>5542</v>
      </c>
      <c r="AY480">
        <v>3.594439983</v>
      </c>
      <c r="AZ480">
        <v>9.7333297729999995</v>
      </c>
      <c r="BA480" t="s">
        <v>3004</v>
      </c>
      <c r="BB480" t="s">
        <v>64</v>
      </c>
    </row>
    <row r="481" spans="1:54" x14ac:dyDescent="0.3">
      <c r="A481">
        <v>1732</v>
      </c>
      <c r="B481" t="s">
        <v>6480</v>
      </c>
      <c r="C481" s="1">
        <v>43192</v>
      </c>
      <c r="D481">
        <v>4</v>
      </c>
      <c r="E481" t="s">
        <v>949</v>
      </c>
      <c r="F481" t="s">
        <v>73</v>
      </c>
      <c r="H481">
        <v>2018</v>
      </c>
      <c r="I481" t="s">
        <v>6481</v>
      </c>
      <c r="L481">
        <v>5</v>
      </c>
      <c r="M481" t="s">
        <v>58</v>
      </c>
      <c r="N481" t="s">
        <v>9752</v>
      </c>
      <c r="W481">
        <v>5</v>
      </c>
      <c r="AT481" t="s">
        <v>75</v>
      </c>
      <c r="AV481" t="s">
        <v>6482</v>
      </c>
      <c r="AW481" t="s">
        <v>6483</v>
      </c>
      <c r="AY481">
        <v>5.6973710000000004</v>
      </c>
      <c r="AZ481">
        <v>12.742333410000001</v>
      </c>
      <c r="BA481" t="s">
        <v>3004</v>
      </c>
      <c r="BB481" t="s">
        <v>64</v>
      </c>
    </row>
    <row r="482" spans="1:54" x14ac:dyDescent="0.3">
      <c r="A482">
        <v>2028</v>
      </c>
      <c r="B482" t="s">
        <v>7638</v>
      </c>
      <c r="C482" s="1">
        <v>43721</v>
      </c>
      <c r="D482">
        <v>9</v>
      </c>
      <c r="E482" t="s">
        <v>263</v>
      </c>
      <c r="F482" t="s">
        <v>203</v>
      </c>
      <c r="H482">
        <v>2019</v>
      </c>
      <c r="L482">
        <v>6</v>
      </c>
      <c r="M482" t="s">
        <v>58</v>
      </c>
      <c r="N482" t="s">
        <v>9752</v>
      </c>
      <c r="W482">
        <v>6</v>
      </c>
      <c r="AT482" t="s">
        <v>75</v>
      </c>
      <c r="AV482" t="s">
        <v>7639</v>
      </c>
      <c r="AY482">
        <v>12.376822000000001</v>
      </c>
      <c r="AZ482">
        <v>14.224432950000001</v>
      </c>
      <c r="BA482" t="s">
        <v>3004</v>
      </c>
      <c r="BB482" t="s">
        <v>64</v>
      </c>
    </row>
    <row r="483" spans="1:54" x14ac:dyDescent="0.3">
      <c r="A483">
        <v>2240</v>
      </c>
      <c r="B483" t="s">
        <v>8385</v>
      </c>
      <c r="C483" s="1">
        <v>44123</v>
      </c>
      <c r="D483">
        <v>10</v>
      </c>
      <c r="E483" t="s">
        <v>290</v>
      </c>
      <c r="F483" t="s">
        <v>73</v>
      </c>
      <c r="H483">
        <v>2020</v>
      </c>
      <c r="K483" t="s">
        <v>3584</v>
      </c>
      <c r="L483">
        <v>16</v>
      </c>
      <c r="M483" t="s">
        <v>58</v>
      </c>
      <c r="N483" t="s">
        <v>9752</v>
      </c>
      <c r="V483">
        <v>10</v>
      </c>
      <c r="W483">
        <v>6</v>
      </c>
      <c r="AT483" t="s">
        <v>75</v>
      </c>
      <c r="AV483" t="s">
        <v>8386</v>
      </c>
      <c r="AW483" t="s">
        <v>8387</v>
      </c>
      <c r="AY483">
        <v>13.135857</v>
      </c>
      <c r="AZ483">
        <v>14.061899</v>
      </c>
      <c r="BA483" t="s">
        <v>3746</v>
      </c>
      <c r="BB483" t="s">
        <v>64</v>
      </c>
    </row>
    <row r="484" spans="1:54" x14ac:dyDescent="0.3">
      <c r="A484">
        <v>1306</v>
      </c>
      <c r="B484" t="s">
        <v>4907</v>
      </c>
      <c r="C484" s="1">
        <v>42419</v>
      </c>
      <c r="D484">
        <v>2</v>
      </c>
      <c r="E484" t="s">
        <v>650</v>
      </c>
      <c r="F484" t="s">
        <v>203</v>
      </c>
      <c r="H484">
        <v>2016</v>
      </c>
      <c r="I484" t="s">
        <v>4908</v>
      </c>
      <c r="L484">
        <v>24</v>
      </c>
      <c r="M484" t="s">
        <v>58</v>
      </c>
      <c r="N484" t="s">
        <v>9753</v>
      </c>
      <c r="V484">
        <v>2</v>
      </c>
      <c r="AE484">
        <v>22</v>
      </c>
      <c r="AK484" t="s">
        <v>33</v>
      </c>
      <c r="AT484" t="s">
        <v>75</v>
      </c>
      <c r="AV484" t="s">
        <v>4909</v>
      </c>
      <c r="AW484" t="s">
        <v>4910</v>
      </c>
      <c r="AX484" t="s">
        <v>4911</v>
      </c>
      <c r="AY484">
        <v>10.966666999999999</v>
      </c>
      <c r="AZ484">
        <v>14.233333</v>
      </c>
      <c r="BA484" t="s">
        <v>3004</v>
      </c>
      <c r="BB484" t="s">
        <v>64</v>
      </c>
    </row>
    <row r="485" spans="1:54" x14ac:dyDescent="0.3">
      <c r="A485">
        <v>1379</v>
      </c>
      <c r="B485" t="s">
        <v>5174</v>
      </c>
      <c r="C485" s="1">
        <v>42603</v>
      </c>
      <c r="D485">
        <v>8</v>
      </c>
      <c r="E485" t="s">
        <v>212</v>
      </c>
      <c r="F485" t="s">
        <v>56</v>
      </c>
      <c r="H485">
        <v>2016</v>
      </c>
      <c r="I485" t="s">
        <v>3408</v>
      </c>
      <c r="J485" t="s">
        <v>2795</v>
      </c>
      <c r="K485" t="s">
        <v>2519</v>
      </c>
      <c r="L485">
        <v>4</v>
      </c>
      <c r="M485" t="s">
        <v>58</v>
      </c>
      <c r="N485" t="s">
        <v>9753</v>
      </c>
      <c r="V485">
        <v>1</v>
      </c>
      <c r="AE485">
        <v>3</v>
      </c>
      <c r="AK485" t="s">
        <v>33</v>
      </c>
      <c r="AT485" t="s">
        <v>75</v>
      </c>
      <c r="AV485" t="s">
        <v>5175</v>
      </c>
      <c r="AW485" t="s">
        <v>5176</v>
      </c>
      <c r="AX485" t="s">
        <v>5177</v>
      </c>
      <c r="AY485">
        <v>11.0461998</v>
      </c>
      <c r="AZ485">
        <v>14.13969994</v>
      </c>
      <c r="BA485" t="s">
        <v>2798</v>
      </c>
      <c r="BB485" t="s">
        <v>64</v>
      </c>
    </row>
    <row r="486" spans="1:54" x14ac:dyDescent="0.3">
      <c r="A486">
        <v>1445</v>
      </c>
      <c r="B486" t="s">
        <v>5416</v>
      </c>
      <c r="C486" s="1">
        <v>42729</v>
      </c>
      <c r="D486">
        <v>12</v>
      </c>
      <c r="E486" t="s">
        <v>390</v>
      </c>
      <c r="F486" t="s">
        <v>56</v>
      </c>
      <c r="H486">
        <v>2016</v>
      </c>
      <c r="I486" t="s">
        <v>3408</v>
      </c>
      <c r="J486" t="s">
        <v>2795</v>
      </c>
      <c r="K486" t="s">
        <v>2519</v>
      </c>
      <c r="L486">
        <v>3</v>
      </c>
      <c r="M486" t="s">
        <v>58</v>
      </c>
      <c r="N486" t="s">
        <v>9753</v>
      </c>
      <c r="V486">
        <v>1</v>
      </c>
      <c r="AE486">
        <v>2</v>
      </c>
      <c r="AK486" t="s">
        <v>33</v>
      </c>
      <c r="AT486" t="s">
        <v>75</v>
      </c>
      <c r="AV486" t="s">
        <v>5417</v>
      </c>
      <c r="AW486" t="s">
        <v>5418</v>
      </c>
      <c r="AY486">
        <v>11.0461998</v>
      </c>
      <c r="AZ486">
        <v>14.13969994</v>
      </c>
      <c r="BA486" t="s">
        <v>2798</v>
      </c>
      <c r="BB486" t="s">
        <v>64</v>
      </c>
    </row>
    <row r="487" spans="1:54" x14ac:dyDescent="0.3">
      <c r="A487">
        <v>1276</v>
      </c>
      <c r="B487" t="s">
        <v>4812</v>
      </c>
      <c r="C487" s="1">
        <v>42387</v>
      </c>
      <c r="D487">
        <v>1</v>
      </c>
      <c r="E487" t="s">
        <v>500</v>
      </c>
      <c r="F487" t="s">
        <v>73</v>
      </c>
      <c r="H487">
        <v>2016</v>
      </c>
      <c r="I487" t="s">
        <v>4765</v>
      </c>
      <c r="L487">
        <v>5</v>
      </c>
      <c r="M487" t="s">
        <v>58</v>
      </c>
      <c r="N487" t="s">
        <v>9754</v>
      </c>
      <c r="V487">
        <v>1</v>
      </c>
      <c r="AE487">
        <v>4</v>
      </c>
      <c r="AK487" t="s">
        <v>33</v>
      </c>
      <c r="AQ487" t="s">
        <v>39</v>
      </c>
      <c r="AV487" t="s">
        <v>4813</v>
      </c>
      <c r="AW487" t="s">
        <v>4814</v>
      </c>
      <c r="AX487" t="s">
        <v>4815</v>
      </c>
      <c r="AY487">
        <v>10.999304</v>
      </c>
      <c r="AZ487">
        <v>13.941953</v>
      </c>
      <c r="BA487" t="s">
        <v>3004</v>
      </c>
      <c r="BB487" t="s">
        <v>64</v>
      </c>
    </row>
    <row r="488" spans="1:54" x14ac:dyDescent="0.3">
      <c r="A488">
        <v>1618</v>
      </c>
      <c r="B488" t="s">
        <v>6052</v>
      </c>
      <c r="C488" s="1">
        <v>42991</v>
      </c>
      <c r="D488">
        <v>9</v>
      </c>
      <c r="E488" t="s">
        <v>263</v>
      </c>
      <c r="F488" t="s">
        <v>169</v>
      </c>
      <c r="H488">
        <v>2017</v>
      </c>
      <c r="I488" t="s">
        <v>2881</v>
      </c>
      <c r="J488" t="s">
        <v>2795</v>
      </c>
      <c r="K488" t="s">
        <v>2519</v>
      </c>
      <c r="L488">
        <v>6</v>
      </c>
      <c r="M488" t="s">
        <v>58</v>
      </c>
      <c r="N488" t="s">
        <v>9754</v>
      </c>
      <c r="V488">
        <v>1</v>
      </c>
      <c r="AE488">
        <v>5</v>
      </c>
      <c r="AK488" t="s">
        <v>33</v>
      </c>
      <c r="AQ488" t="s">
        <v>39</v>
      </c>
      <c r="AV488" t="s">
        <v>6053</v>
      </c>
      <c r="AW488" t="s">
        <v>6054</v>
      </c>
      <c r="AX488" t="s">
        <v>6055</v>
      </c>
      <c r="AY488">
        <v>11.16222</v>
      </c>
      <c r="AZ488">
        <v>14.012780190000001</v>
      </c>
      <c r="BA488" t="s">
        <v>2798</v>
      </c>
      <c r="BB488" t="s">
        <v>64</v>
      </c>
    </row>
    <row r="489" spans="1:54" x14ac:dyDescent="0.3">
      <c r="A489">
        <v>1671</v>
      </c>
      <c r="B489" t="s">
        <v>6256</v>
      </c>
      <c r="C489" s="1">
        <v>43080</v>
      </c>
      <c r="D489">
        <v>12</v>
      </c>
      <c r="E489" t="s">
        <v>390</v>
      </c>
      <c r="F489" t="s">
        <v>73</v>
      </c>
      <c r="H489">
        <v>2017</v>
      </c>
      <c r="I489" t="s">
        <v>3568</v>
      </c>
      <c r="L489">
        <v>3</v>
      </c>
      <c r="M489" t="s">
        <v>58</v>
      </c>
      <c r="N489" t="s">
        <v>9754</v>
      </c>
      <c r="V489">
        <v>1</v>
      </c>
      <c r="AE489">
        <v>2</v>
      </c>
      <c r="AK489" t="s">
        <v>33</v>
      </c>
      <c r="AQ489" t="s">
        <v>39</v>
      </c>
      <c r="AV489" t="s">
        <v>6257</v>
      </c>
      <c r="AY489">
        <v>5.6854767800000001</v>
      </c>
      <c r="AZ489">
        <v>12.72287846</v>
      </c>
      <c r="BA489" t="s">
        <v>3004</v>
      </c>
      <c r="BB489" t="s">
        <v>64</v>
      </c>
    </row>
    <row r="490" spans="1:54" x14ac:dyDescent="0.3">
      <c r="A490">
        <v>1129</v>
      </c>
      <c r="B490" t="s">
        <v>4246</v>
      </c>
      <c r="C490" s="1">
        <v>42212</v>
      </c>
      <c r="D490">
        <v>7</v>
      </c>
      <c r="E490" t="s">
        <v>154</v>
      </c>
      <c r="F490" t="s">
        <v>73</v>
      </c>
      <c r="H490">
        <v>2015</v>
      </c>
      <c r="I490" t="s">
        <v>4247</v>
      </c>
      <c r="L490">
        <v>2</v>
      </c>
      <c r="M490" t="s">
        <v>58</v>
      </c>
      <c r="N490" t="s">
        <v>9755</v>
      </c>
      <c r="W490">
        <v>2</v>
      </c>
      <c r="AL490" t="s">
        <v>75</v>
      </c>
      <c r="AT490" t="s">
        <v>75</v>
      </c>
      <c r="AV490" t="s">
        <v>4248</v>
      </c>
      <c r="AY490">
        <v>12.237964</v>
      </c>
      <c r="AZ490">
        <v>14.639471</v>
      </c>
      <c r="BA490" t="s">
        <v>3004</v>
      </c>
      <c r="BB490" t="s">
        <v>64</v>
      </c>
    </row>
    <row r="491" spans="1:54" x14ac:dyDescent="0.3">
      <c r="A491">
        <v>1289</v>
      </c>
      <c r="B491" t="s">
        <v>4844</v>
      </c>
      <c r="C491" s="1">
        <v>42397</v>
      </c>
      <c r="D491">
        <v>1</v>
      </c>
      <c r="E491" t="s">
        <v>500</v>
      </c>
      <c r="F491" t="s">
        <v>88</v>
      </c>
      <c r="H491">
        <v>2016</v>
      </c>
      <c r="I491" t="s">
        <v>3568</v>
      </c>
      <c r="L491">
        <v>6</v>
      </c>
      <c r="M491" t="s">
        <v>58</v>
      </c>
      <c r="N491" t="s">
        <v>9756</v>
      </c>
      <c r="V491">
        <v>2</v>
      </c>
      <c r="AE491">
        <v>4</v>
      </c>
      <c r="AK491" t="s">
        <v>33</v>
      </c>
      <c r="AT491" t="s">
        <v>75</v>
      </c>
      <c r="AV491" t="s">
        <v>4845</v>
      </c>
      <c r="AY491">
        <v>11.182499890000001</v>
      </c>
      <c r="AZ491">
        <v>13.913499829999999</v>
      </c>
      <c r="BA491" t="s">
        <v>3004</v>
      </c>
      <c r="BB491" t="s">
        <v>64</v>
      </c>
    </row>
    <row r="492" spans="1:54" x14ac:dyDescent="0.3">
      <c r="A492">
        <v>784</v>
      </c>
      <c r="B492" t="s">
        <v>2960</v>
      </c>
      <c r="C492" s="1">
        <v>41879</v>
      </c>
      <c r="D492">
        <v>8</v>
      </c>
      <c r="E492" t="s">
        <v>212</v>
      </c>
      <c r="F492" t="s">
        <v>88</v>
      </c>
      <c r="H492">
        <v>2014</v>
      </c>
      <c r="I492" t="s">
        <v>785</v>
      </c>
      <c r="J492" t="s">
        <v>785</v>
      </c>
      <c r="K492" t="s">
        <v>251</v>
      </c>
      <c r="L492">
        <v>0</v>
      </c>
      <c r="M492" t="s">
        <v>58</v>
      </c>
      <c r="N492" t="s">
        <v>9654</v>
      </c>
      <c r="AE492">
        <v>0</v>
      </c>
      <c r="AP492" t="s">
        <v>38</v>
      </c>
      <c r="AT492" t="s">
        <v>75</v>
      </c>
      <c r="AV492" t="s">
        <v>2961</v>
      </c>
      <c r="AW492" t="s">
        <v>2962</v>
      </c>
      <c r="AY492">
        <v>10.802499770000001</v>
      </c>
      <c r="AZ492">
        <v>13.452899929999999</v>
      </c>
      <c r="BA492" t="s">
        <v>788</v>
      </c>
      <c r="BB492" t="s">
        <v>64</v>
      </c>
    </row>
    <row r="493" spans="1:54" x14ac:dyDescent="0.3">
      <c r="A493">
        <v>903</v>
      </c>
      <c r="B493" t="s">
        <v>3402</v>
      </c>
      <c r="C493" s="1">
        <v>42005</v>
      </c>
      <c r="D493">
        <v>1</v>
      </c>
      <c r="E493" t="s">
        <v>500</v>
      </c>
      <c r="F493" t="s">
        <v>88</v>
      </c>
      <c r="H493">
        <v>2015</v>
      </c>
      <c r="J493" t="s">
        <v>306</v>
      </c>
      <c r="K493" t="s">
        <v>306</v>
      </c>
      <c r="L493">
        <v>1</v>
      </c>
      <c r="M493" t="s">
        <v>58</v>
      </c>
      <c r="N493" t="s">
        <v>9654</v>
      </c>
      <c r="V493">
        <v>1</v>
      </c>
      <c r="AK493" t="s">
        <v>33</v>
      </c>
      <c r="AP493" t="s">
        <v>38</v>
      </c>
      <c r="AU493" t="s">
        <v>3403</v>
      </c>
      <c r="AV493" t="s">
        <v>3404</v>
      </c>
      <c r="AW493" t="s">
        <v>3405</v>
      </c>
      <c r="AX493" t="s">
        <v>3406</v>
      </c>
      <c r="AY493">
        <v>10.29314995</v>
      </c>
      <c r="AZ493">
        <v>11.16759968</v>
      </c>
      <c r="BA493" t="s">
        <v>308</v>
      </c>
      <c r="BB493" t="s">
        <v>64</v>
      </c>
    </row>
    <row r="494" spans="1:54" x14ac:dyDescent="0.3">
      <c r="A494">
        <v>1091</v>
      </c>
      <c r="B494" t="s">
        <v>4099</v>
      </c>
      <c r="C494" s="1">
        <v>42190</v>
      </c>
      <c r="D494">
        <v>7</v>
      </c>
      <c r="E494" t="s">
        <v>154</v>
      </c>
      <c r="F494" t="s">
        <v>56</v>
      </c>
      <c r="H494">
        <v>2015</v>
      </c>
      <c r="J494" t="s">
        <v>465</v>
      </c>
      <c r="K494" t="s">
        <v>336</v>
      </c>
      <c r="L494">
        <v>6</v>
      </c>
      <c r="M494" t="s">
        <v>58</v>
      </c>
      <c r="N494" t="s">
        <v>9654</v>
      </c>
      <c r="V494">
        <v>1</v>
      </c>
      <c r="AE494">
        <v>5</v>
      </c>
      <c r="AK494" t="s">
        <v>33</v>
      </c>
      <c r="AP494" t="s">
        <v>38</v>
      </c>
      <c r="AV494" t="s">
        <v>4100</v>
      </c>
      <c r="AW494" t="s">
        <v>4101</v>
      </c>
      <c r="AX494" t="s">
        <v>4102</v>
      </c>
      <c r="AY494">
        <v>11.71228981</v>
      </c>
      <c r="AZ494">
        <v>11.070879939999999</v>
      </c>
      <c r="BA494" t="s">
        <v>467</v>
      </c>
      <c r="BB494" t="s">
        <v>64</v>
      </c>
    </row>
    <row r="495" spans="1:54" x14ac:dyDescent="0.3">
      <c r="A495">
        <v>1106</v>
      </c>
      <c r="B495" t="s">
        <v>4151</v>
      </c>
      <c r="C495" s="1">
        <v>42197</v>
      </c>
      <c r="D495">
        <v>7</v>
      </c>
      <c r="E495" t="s">
        <v>154</v>
      </c>
      <c r="F495" t="s">
        <v>56</v>
      </c>
      <c r="H495">
        <v>2015</v>
      </c>
      <c r="I495" t="s">
        <v>4152</v>
      </c>
      <c r="J495" t="s">
        <v>1189</v>
      </c>
      <c r="K495" t="s">
        <v>272</v>
      </c>
      <c r="L495">
        <v>0</v>
      </c>
      <c r="M495" t="s">
        <v>58</v>
      </c>
      <c r="N495" t="s">
        <v>9654</v>
      </c>
      <c r="AE495">
        <v>0</v>
      </c>
      <c r="AH495" t="s">
        <v>30</v>
      </c>
      <c r="AP495" t="s">
        <v>38</v>
      </c>
      <c r="AU495" t="s">
        <v>4153</v>
      </c>
      <c r="AV495" t="s">
        <v>4154</v>
      </c>
      <c r="AW495" t="s">
        <v>4155</v>
      </c>
      <c r="AY495">
        <v>9.9427995679999999</v>
      </c>
      <c r="AZ495">
        <v>8.8932504649999995</v>
      </c>
      <c r="BA495" t="s">
        <v>1193</v>
      </c>
      <c r="BB495" t="s">
        <v>64</v>
      </c>
    </row>
    <row r="496" spans="1:54" x14ac:dyDescent="0.3">
      <c r="A496">
        <v>1390</v>
      </c>
      <c r="B496" t="s">
        <v>5219</v>
      </c>
      <c r="C496" s="1">
        <v>42631</v>
      </c>
      <c r="D496">
        <v>9</v>
      </c>
      <c r="E496" t="s">
        <v>263</v>
      </c>
      <c r="F496" t="s">
        <v>56</v>
      </c>
      <c r="H496">
        <v>2016</v>
      </c>
      <c r="I496" t="s">
        <v>5220</v>
      </c>
      <c r="J496" t="s">
        <v>1517</v>
      </c>
      <c r="K496" t="s">
        <v>81</v>
      </c>
      <c r="L496">
        <v>8</v>
      </c>
      <c r="M496" t="s">
        <v>58</v>
      </c>
      <c r="N496" t="s">
        <v>9654</v>
      </c>
      <c r="AE496">
        <v>8</v>
      </c>
      <c r="AI496" t="s">
        <v>31</v>
      </c>
      <c r="AP496" t="s">
        <v>38</v>
      </c>
      <c r="AV496" t="s">
        <v>5221</v>
      </c>
      <c r="AW496" t="s">
        <v>5222</v>
      </c>
      <c r="AX496" t="s">
        <v>5223</v>
      </c>
      <c r="AY496">
        <v>10.868550300000001</v>
      </c>
      <c r="AZ496">
        <v>12.847700120000001</v>
      </c>
      <c r="BA496" t="s">
        <v>1519</v>
      </c>
      <c r="BB496" t="s">
        <v>64</v>
      </c>
    </row>
    <row r="497" spans="1:54" x14ac:dyDescent="0.3">
      <c r="A497">
        <v>2093</v>
      </c>
      <c r="B497" t="s">
        <v>7866</v>
      </c>
      <c r="C497" s="1">
        <v>43832</v>
      </c>
      <c r="D497">
        <v>1</v>
      </c>
      <c r="E497" t="s">
        <v>500</v>
      </c>
      <c r="F497" t="s">
        <v>88</v>
      </c>
      <c r="H497">
        <v>2020</v>
      </c>
      <c r="J497" t="s">
        <v>2356</v>
      </c>
      <c r="K497" t="s">
        <v>251</v>
      </c>
      <c r="L497">
        <v>0</v>
      </c>
      <c r="M497" t="s">
        <v>58</v>
      </c>
      <c r="N497" t="s">
        <v>9654</v>
      </c>
      <c r="AB497">
        <v>1</v>
      </c>
      <c r="AT497" t="s">
        <v>75</v>
      </c>
      <c r="AV497" t="s">
        <v>7867</v>
      </c>
      <c r="AW497" t="s">
        <v>7868</v>
      </c>
      <c r="AX497" t="s">
        <v>7869</v>
      </c>
      <c r="AY497">
        <v>10.63081</v>
      </c>
      <c r="AZ497">
        <v>13.395569800000001</v>
      </c>
      <c r="BA497" t="s">
        <v>2359</v>
      </c>
      <c r="BB497" t="s">
        <v>64</v>
      </c>
    </row>
    <row r="498" spans="1:54" x14ac:dyDescent="0.3">
      <c r="A498">
        <v>2439</v>
      </c>
      <c r="B498" t="s">
        <v>9126</v>
      </c>
      <c r="C498" s="1">
        <v>44617</v>
      </c>
      <c r="D498">
        <v>2</v>
      </c>
      <c r="E498" t="s">
        <v>650</v>
      </c>
      <c r="F498" t="s">
        <v>203</v>
      </c>
      <c r="H498">
        <v>2022</v>
      </c>
      <c r="I498" t="s">
        <v>3384</v>
      </c>
      <c r="J498" t="s">
        <v>1517</v>
      </c>
      <c r="K498" t="s">
        <v>81</v>
      </c>
      <c r="L498">
        <v>3</v>
      </c>
      <c r="M498" t="s">
        <v>58</v>
      </c>
      <c r="N498" t="s">
        <v>9654</v>
      </c>
      <c r="AE498">
        <v>3</v>
      </c>
      <c r="AL498" t="s">
        <v>75</v>
      </c>
      <c r="AP498" t="s">
        <v>38</v>
      </c>
      <c r="AT498" t="s">
        <v>75</v>
      </c>
      <c r="AV498" t="s">
        <v>9127</v>
      </c>
      <c r="AY498">
        <v>10.865830000000001</v>
      </c>
      <c r="AZ498">
        <v>12.84694004</v>
      </c>
      <c r="BA498" t="s">
        <v>1519</v>
      </c>
      <c r="BB498" t="s">
        <v>64</v>
      </c>
    </row>
    <row r="499" spans="1:54" x14ac:dyDescent="0.3">
      <c r="A499">
        <v>6</v>
      </c>
      <c r="B499" t="s">
        <v>99</v>
      </c>
      <c r="C499" s="1">
        <v>40701</v>
      </c>
      <c r="D499">
        <v>6</v>
      </c>
      <c r="E499" t="s">
        <v>87</v>
      </c>
      <c r="F499" t="s">
        <v>100</v>
      </c>
      <c r="G499">
        <v>1</v>
      </c>
      <c r="H499">
        <v>2011</v>
      </c>
      <c r="I499" t="s">
        <v>80</v>
      </c>
      <c r="J499" t="s">
        <v>80</v>
      </c>
      <c r="K499" t="s">
        <v>81</v>
      </c>
      <c r="L499">
        <v>5</v>
      </c>
      <c r="M499" t="s">
        <v>58</v>
      </c>
      <c r="N499" t="s">
        <v>9654</v>
      </c>
      <c r="AE499">
        <v>5</v>
      </c>
      <c r="AH499" t="s">
        <v>30</v>
      </c>
      <c r="AP499" t="s">
        <v>38</v>
      </c>
      <c r="AV499" t="s">
        <v>101</v>
      </c>
      <c r="AW499" t="s">
        <v>102</v>
      </c>
      <c r="AX499" t="s">
        <v>103</v>
      </c>
      <c r="BA499" t="s">
        <v>85</v>
      </c>
      <c r="BB499" t="s">
        <v>64</v>
      </c>
    </row>
    <row r="500" spans="1:54" x14ac:dyDescent="0.3">
      <c r="A500">
        <v>11</v>
      </c>
      <c r="B500" t="s">
        <v>116</v>
      </c>
      <c r="C500" s="1">
        <v>40710</v>
      </c>
      <c r="D500">
        <v>6</v>
      </c>
      <c r="E500" t="s">
        <v>87</v>
      </c>
      <c r="F500" t="s">
        <v>88</v>
      </c>
      <c r="G500">
        <v>9</v>
      </c>
      <c r="H500">
        <v>2011</v>
      </c>
      <c r="I500" t="s">
        <v>117</v>
      </c>
      <c r="J500" t="s">
        <v>117</v>
      </c>
      <c r="K500" t="s">
        <v>81</v>
      </c>
      <c r="L500">
        <v>4</v>
      </c>
      <c r="M500" t="s">
        <v>58</v>
      </c>
      <c r="N500" t="s">
        <v>9654</v>
      </c>
      <c r="AE500">
        <v>4</v>
      </c>
      <c r="AH500" t="s">
        <v>30</v>
      </c>
      <c r="AP500" t="s">
        <v>38</v>
      </c>
      <c r="AV500" t="s">
        <v>118</v>
      </c>
      <c r="AW500" t="s">
        <v>119</v>
      </c>
      <c r="BA500" t="s">
        <v>120</v>
      </c>
      <c r="BB500" t="s">
        <v>64</v>
      </c>
    </row>
    <row r="501" spans="1:54" x14ac:dyDescent="0.3">
      <c r="A501">
        <v>29</v>
      </c>
      <c r="B501" t="s">
        <v>188</v>
      </c>
      <c r="C501" s="1">
        <v>40734</v>
      </c>
      <c r="D501">
        <v>7</v>
      </c>
      <c r="E501" t="s">
        <v>154</v>
      </c>
      <c r="F501" t="s">
        <v>56</v>
      </c>
      <c r="G501">
        <v>0</v>
      </c>
      <c r="H501">
        <v>2011</v>
      </c>
      <c r="I501" t="s">
        <v>189</v>
      </c>
      <c r="J501" t="s">
        <v>189</v>
      </c>
      <c r="K501" t="s">
        <v>190</v>
      </c>
      <c r="L501">
        <v>4</v>
      </c>
      <c r="M501" t="s">
        <v>58</v>
      </c>
      <c r="N501" t="s">
        <v>9654</v>
      </c>
      <c r="AE501">
        <v>4</v>
      </c>
      <c r="AH501" t="s">
        <v>30</v>
      </c>
      <c r="AP501" t="s">
        <v>38</v>
      </c>
      <c r="AW501" t="s">
        <v>191</v>
      </c>
      <c r="AX501" t="s">
        <v>192</v>
      </c>
      <c r="BA501" t="s">
        <v>193</v>
      </c>
      <c r="BB501" t="s">
        <v>64</v>
      </c>
    </row>
    <row r="502" spans="1:54" x14ac:dyDescent="0.3">
      <c r="A502">
        <v>30</v>
      </c>
      <c r="B502" t="s">
        <v>194</v>
      </c>
      <c r="C502" s="1">
        <v>40735</v>
      </c>
      <c r="D502">
        <v>7</v>
      </c>
      <c r="E502" t="s">
        <v>154</v>
      </c>
      <c r="F502" t="s">
        <v>73</v>
      </c>
      <c r="G502">
        <v>1</v>
      </c>
      <c r="H502">
        <v>2011</v>
      </c>
      <c r="I502" t="s">
        <v>195</v>
      </c>
      <c r="J502" t="s">
        <v>189</v>
      </c>
      <c r="K502" t="s">
        <v>190</v>
      </c>
      <c r="L502">
        <v>0</v>
      </c>
      <c r="M502" t="s">
        <v>58</v>
      </c>
      <c r="N502" t="s">
        <v>9654</v>
      </c>
      <c r="X502">
        <v>0</v>
      </c>
      <c r="AH502" t="s">
        <v>30</v>
      </c>
      <c r="AP502" t="s">
        <v>38</v>
      </c>
      <c r="AW502" t="s">
        <v>196</v>
      </c>
      <c r="AX502" t="s">
        <v>197</v>
      </c>
      <c r="BA502" t="s">
        <v>193</v>
      </c>
      <c r="BB502" t="s">
        <v>64</v>
      </c>
    </row>
    <row r="503" spans="1:54" x14ac:dyDescent="0.3">
      <c r="A503">
        <v>75</v>
      </c>
      <c r="B503" t="s">
        <v>341</v>
      </c>
      <c r="C503" s="1">
        <v>40853</v>
      </c>
      <c r="D503">
        <v>11</v>
      </c>
      <c r="E503" t="s">
        <v>327</v>
      </c>
      <c r="F503" t="s">
        <v>56</v>
      </c>
      <c r="G503">
        <v>1</v>
      </c>
      <c r="H503">
        <v>2011</v>
      </c>
      <c r="J503" t="s">
        <v>342</v>
      </c>
      <c r="K503" t="s">
        <v>65</v>
      </c>
      <c r="L503">
        <v>2</v>
      </c>
      <c r="M503" t="s">
        <v>58</v>
      </c>
      <c r="N503" t="s">
        <v>9654</v>
      </c>
      <c r="AE503">
        <v>2</v>
      </c>
      <c r="AH503" t="s">
        <v>30</v>
      </c>
      <c r="AP503" t="s">
        <v>38</v>
      </c>
      <c r="AV503" t="s">
        <v>343</v>
      </c>
      <c r="AW503" t="s">
        <v>344</v>
      </c>
      <c r="BA503" t="s">
        <v>345</v>
      </c>
      <c r="BB503" t="s">
        <v>64</v>
      </c>
    </row>
    <row r="504" spans="1:54" x14ac:dyDescent="0.3">
      <c r="A504">
        <v>109</v>
      </c>
      <c r="B504" t="s">
        <v>488</v>
      </c>
      <c r="C504" s="1">
        <v>40902</v>
      </c>
      <c r="D504">
        <v>12</v>
      </c>
      <c r="E504" t="s">
        <v>390</v>
      </c>
      <c r="F504" t="s">
        <v>56</v>
      </c>
      <c r="G504">
        <v>1</v>
      </c>
      <c r="H504">
        <v>2011</v>
      </c>
      <c r="I504" t="s">
        <v>270</v>
      </c>
      <c r="J504" t="s">
        <v>270</v>
      </c>
      <c r="K504" t="s">
        <v>272</v>
      </c>
      <c r="L504">
        <v>2</v>
      </c>
      <c r="M504" t="s">
        <v>58</v>
      </c>
      <c r="N504" t="s">
        <v>9654</v>
      </c>
      <c r="AE504">
        <v>2</v>
      </c>
      <c r="AH504" t="s">
        <v>30</v>
      </c>
      <c r="AI504" t="s">
        <v>31</v>
      </c>
      <c r="AP504" t="s">
        <v>38</v>
      </c>
      <c r="AV504" t="s">
        <v>489</v>
      </c>
      <c r="AW504" t="s">
        <v>490</v>
      </c>
      <c r="AX504" t="s">
        <v>485</v>
      </c>
      <c r="BA504" t="s">
        <v>491</v>
      </c>
      <c r="BB504" t="s">
        <v>64</v>
      </c>
    </row>
    <row r="505" spans="1:54" x14ac:dyDescent="0.3">
      <c r="A505">
        <v>119</v>
      </c>
      <c r="B505" t="s">
        <v>526</v>
      </c>
      <c r="C505" s="1">
        <v>40913</v>
      </c>
      <c r="D505">
        <v>1</v>
      </c>
      <c r="E505" t="s">
        <v>500</v>
      </c>
      <c r="F505" t="s">
        <v>88</v>
      </c>
      <c r="G505">
        <v>1</v>
      </c>
      <c r="H505">
        <v>2012</v>
      </c>
      <c r="I505" t="s">
        <v>306</v>
      </c>
      <c r="J505" t="s">
        <v>306</v>
      </c>
      <c r="K505" t="s">
        <v>306</v>
      </c>
      <c r="L505">
        <v>9</v>
      </c>
      <c r="M505" t="s">
        <v>58</v>
      </c>
      <c r="N505" t="s">
        <v>9654</v>
      </c>
      <c r="AE505">
        <v>9</v>
      </c>
      <c r="AI505" t="s">
        <v>31</v>
      </c>
      <c r="AP505" t="s">
        <v>38</v>
      </c>
      <c r="AV505" t="s">
        <v>527</v>
      </c>
      <c r="AW505" t="s">
        <v>528</v>
      </c>
      <c r="AX505" t="s">
        <v>529</v>
      </c>
      <c r="BA505" t="s">
        <v>308</v>
      </c>
      <c r="BB505" t="s">
        <v>64</v>
      </c>
    </row>
    <row r="506" spans="1:54" x14ac:dyDescent="0.3">
      <c r="A506">
        <v>120</v>
      </c>
      <c r="B506" t="s">
        <v>530</v>
      </c>
      <c r="C506" s="1">
        <v>40914</v>
      </c>
      <c r="D506">
        <v>1</v>
      </c>
      <c r="E506" t="s">
        <v>500</v>
      </c>
      <c r="F506" t="s">
        <v>203</v>
      </c>
      <c r="G506">
        <v>1</v>
      </c>
      <c r="H506">
        <v>2012</v>
      </c>
      <c r="I506" t="s">
        <v>531</v>
      </c>
      <c r="J506" t="s">
        <v>532</v>
      </c>
      <c r="K506" t="s">
        <v>251</v>
      </c>
      <c r="L506">
        <v>16</v>
      </c>
      <c r="M506" t="s">
        <v>58</v>
      </c>
      <c r="N506" t="s">
        <v>9654</v>
      </c>
      <c r="X506">
        <v>12</v>
      </c>
      <c r="AI506" t="s">
        <v>31</v>
      </c>
      <c r="AP506" t="s">
        <v>38</v>
      </c>
      <c r="AV506" t="s">
        <v>533</v>
      </c>
      <c r="AW506" t="s">
        <v>534</v>
      </c>
      <c r="AX506" t="s">
        <v>535</v>
      </c>
      <c r="BA506" t="s">
        <v>536</v>
      </c>
      <c r="BB506" t="s">
        <v>64</v>
      </c>
    </row>
    <row r="507" spans="1:54" x14ac:dyDescent="0.3">
      <c r="A507">
        <v>122</v>
      </c>
      <c r="B507" t="s">
        <v>9593</v>
      </c>
      <c r="C507" s="1">
        <v>40914</v>
      </c>
      <c r="D507">
        <v>1</v>
      </c>
      <c r="E507" t="s">
        <v>500</v>
      </c>
      <c r="F507" t="s">
        <v>203</v>
      </c>
      <c r="G507">
        <v>0</v>
      </c>
      <c r="H507">
        <v>2012</v>
      </c>
      <c r="I507" t="s">
        <v>477</v>
      </c>
      <c r="J507" t="s">
        <v>478</v>
      </c>
      <c r="K507" t="s">
        <v>251</v>
      </c>
      <c r="L507">
        <v>20</v>
      </c>
      <c r="M507" t="s">
        <v>58</v>
      </c>
      <c r="N507" t="s">
        <v>9654</v>
      </c>
      <c r="AE507">
        <v>20</v>
      </c>
      <c r="AI507" t="s">
        <v>31</v>
      </c>
      <c r="AJ507" t="s">
        <v>32</v>
      </c>
      <c r="AT507" t="s">
        <v>75</v>
      </c>
      <c r="AU507" t="s">
        <v>541</v>
      </c>
      <c r="AV507" t="s">
        <v>542</v>
      </c>
      <c r="AW507" t="s">
        <v>543</v>
      </c>
      <c r="AX507" t="s">
        <v>544</v>
      </c>
      <c r="BA507" t="s">
        <v>481</v>
      </c>
      <c r="BB507" t="s">
        <v>64</v>
      </c>
    </row>
    <row r="508" spans="1:54" x14ac:dyDescent="0.3">
      <c r="A508">
        <v>164</v>
      </c>
      <c r="B508" t="s">
        <v>730</v>
      </c>
      <c r="C508" s="1">
        <v>40958</v>
      </c>
      <c r="D508">
        <v>2</v>
      </c>
      <c r="E508" t="s">
        <v>650</v>
      </c>
      <c r="F508" t="s">
        <v>56</v>
      </c>
      <c r="G508">
        <v>1</v>
      </c>
      <c r="H508">
        <v>2012</v>
      </c>
      <c r="I508" t="s">
        <v>189</v>
      </c>
      <c r="J508" t="s">
        <v>189</v>
      </c>
      <c r="K508" t="s">
        <v>190</v>
      </c>
      <c r="L508">
        <v>0</v>
      </c>
      <c r="M508" t="s">
        <v>58</v>
      </c>
      <c r="N508" t="s">
        <v>9654</v>
      </c>
      <c r="AE508">
        <v>0</v>
      </c>
      <c r="AH508" t="s">
        <v>30</v>
      </c>
      <c r="AP508" t="s">
        <v>38</v>
      </c>
      <c r="AU508" t="s">
        <v>731</v>
      </c>
      <c r="AV508" t="s">
        <v>732</v>
      </c>
      <c r="AW508" t="s">
        <v>733</v>
      </c>
      <c r="AX508" t="s">
        <v>734</v>
      </c>
      <c r="BA508" t="s">
        <v>193</v>
      </c>
      <c r="BB508" t="s">
        <v>64</v>
      </c>
    </row>
    <row r="509" spans="1:54" x14ac:dyDescent="0.3">
      <c r="A509">
        <v>196</v>
      </c>
      <c r="B509" t="s">
        <v>860</v>
      </c>
      <c r="C509" s="1">
        <v>40974</v>
      </c>
      <c r="D509">
        <v>3</v>
      </c>
      <c r="E509" t="s">
        <v>828</v>
      </c>
      <c r="F509" t="s">
        <v>100</v>
      </c>
      <c r="G509">
        <v>0</v>
      </c>
      <c r="H509">
        <v>2012</v>
      </c>
      <c r="I509" t="s">
        <v>736</v>
      </c>
      <c r="J509" t="s">
        <v>736</v>
      </c>
      <c r="K509" t="s">
        <v>81</v>
      </c>
      <c r="L509">
        <v>4</v>
      </c>
      <c r="M509" t="s">
        <v>58</v>
      </c>
      <c r="N509" t="s">
        <v>9654</v>
      </c>
      <c r="AE509">
        <v>4</v>
      </c>
      <c r="AI509" t="s">
        <v>31</v>
      </c>
      <c r="AO509" t="s">
        <v>59</v>
      </c>
      <c r="AP509" t="s">
        <v>38</v>
      </c>
      <c r="AV509" t="s">
        <v>861</v>
      </c>
      <c r="AW509" t="s">
        <v>862</v>
      </c>
      <c r="AX509" t="s">
        <v>863</v>
      </c>
      <c r="BA509" t="s">
        <v>739</v>
      </c>
      <c r="BB509" t="s">
        <v>64</v>
      </c>
    </row>
    <row r="510" spans="1:54" x14ac:dyDescent="0.3">
      <c r="A510">
        <v>244</v>
      </c>
      <c r="B510" t="s">
        <v>1056</v>
      </c>
      <c r="C510" s="1">
        <v>41028</v>
      </c>
      <c r="D510">
        <v>4</v>
      </c>
      <c r="E510" t="s">
        <v>949</v>
      </c>
      <c r="F510" t="s">
        <v>56</v>
      </c>
      <c r="G510">
        <v>1</v>
      </c>
      <c r="H510">
        <v>2012</v>
      </c>
      <c r="I510" t="s">
        <v>695</v>
      </c>
      <c r="J510" t="s">
        <v>696</v>
      </c>
      <c r="K510" t="s">
        <v>81</v>
      </c>
      <c r="L510">
        <v>5</v>
      </c>
      <c r="M510" t="s">
        <v>58</v>
      </c>
      <c r="N510" t="s">
        <v>9654</v>
      </c>
      <c r="AE510">
        <v>5</v>
      </c>
      <c r="AI510" t="s">
        <v>31</v>
      </c>
      <c r="AP510" t="s">
        <v>38</v>
      </c>
      <c r="AV510" t="s">
        <v>1057</v>
      </c>
      <c r="AW510" t="s">
        <v>1058</v>
      </c>
      <c r="BA510" t="s">
        <v>699</v>
      </c>
      <c r="BB510" t="s">
        <v>64</v>
      </c>
    </row>
    <row r="511" spans="1:54" x14ac:dyDescent="0.3">
      <c r="A511">
        <v>246</v>
      </c>
      <c r="B511" t="s">
        <v>1062</v>
      </c>
      <c r="C511" s="1">
        <v>41028</v>
      </c>
      <c r="D511">
        <v>4</v>
      </c>
      <c r="E511" t="s">
        <v>949</v>
      </c>
      <c r="F511" t="s">
        <v>56</v>
      </c>
      <c r="G511">
        <v>0</v>
      </c>
      <c r="H511">
        <v>2012</v>
      </c>
      <c r="I511" t="s">
        <v>1063</v>
      </c>
      <c r="J511" t="s">
        <v>443</v>
      </c>
      <c r="K511" t="s">
        <v>430</v>
      </c>
      <c r="L511">
        <v>19</v>
      </c>
      <c r="M511" t="s">
        <v>58</v>
      </c>
      <c r="N511" t="s">
        <v>9654</v>
      </c>
      <c r="AE511">
        <v>18</v>
      </c>
      <c r="AH511" t="s">
        <v>30</v>
      </c>
      <c r="AI511" t="s">
        <v>31</v>
      </c>
      <c r="AP511" t="s">
        <v>38</v>
      </c>
      <c r="AV511" t="s">
        <v>1064</v>
      </c>
      <c r="AW511" t="s">
        <v>1065</v>
      </c>
      <c r="AX511" t="s">
        <v>1066</v>
      </c>
      <c r="BA511" t="s">
        <v>448</v>
      </c>
      <c r="BB511" t="s">
        <v>64</v>
      </c>
    </row>
    <row r="512" spans="1:54" x14ac:dyDescent="0.3">
      <c r="A512">
        <v>272</v>
      </c>
      <c r="B512" t="s">
        <v>1169</v>
      </c>
      <c r="C512" s="1">
        <v>41063</v>
      </c>
      <c r="D512">
        <v>6</v>
      </c>
      <c r="E512" t="s">
        <v>87</v>
      </c>
      <c r="F512" t="s">
        <v>56</v>
      </c>
      <c r="G512">
        <v>0</v>
      </c>
      <c r="H512">
        <v>2012</v>
      </c>
      <c r="I512" t="s">
        <v>1170</v>
      </c>
      <c r="K512" t="s">
        <v>57</v>
      </c>
      <c r="L512">
        <v>12</v>
      </c>
      <c r="M512" t="s">
        <v>58</v>
      </c>
      <c r="N512" t="s">
        <v>9654</v>
      </c>
      <c r="X512">
        <v>12</v>
      </c>
      <c r="AK512" t="s">
        <v>33</v>
      </c>
      <c r="AP512" t="s">
        <v>38</v>
      </c>
      <c r="AV512" t="s">
        <v>1171</v>
      </c>
      <c r="BA512" t="s">
        <v>1172</v>
      </c>
      <c r="BB512" t="s">
        <v>64</v>
      </c>
    </row>
    <row r="513" spans="1:54" x14ac:dyDescent="0.3">
      <c r="A513">
        <v>278</v>
      </c>
      <c r="B513" t="s">
        <v>1188</v>
      </c>
      <c r="C513" s="1">
        <v>41070</v>
      </c>
      <c r="D513">
        <v>6</v>
      </c>
      <c r="E513" t="s">
        <v>87</v>
      </c>
      <c r="F513" t="s">
        <v>56</v>
      </c>
      <c r="G513">
        <v>1</v>
      </c>
      <c r="H513">
        <v>2012</v>
      </c>
      <c r="I513" t="s">
        <v>270</v>
      </c>
      <c r="J513" t="s">
        <v>1189</v>
      </c>
      <c r="K513" t="s">
        <v>272</v>
      </c>
      <c r="L513">
        <v>10</v>
      </c>
      <c r="M513" t="s">
        <v>58</v>
      </c>
      <c r="N513" t="s">
        <v>9654</v>
      </c>
      <c r="AE513">
        <v>10</v>
      </c>
      <c r="AK513" t="s">
        <v>33</v>
      </c>
      <c r="AP513" t="s">
        <v>38</v>
      </c>
      <c r="AS513" t="s">
        <v>41</v>
      </c>
      <c r="AU513" t="s">
        <v>1190</v>
      </c>
      <c r="AV513" t="s">
        <v>1191</v>
      </c>
      <c r="AW513" t="s">
        <v>1192</v>
      </c>
      <c r="AX513" t="s">
        <v>1191</v>
      </c>
      <c r="BA513" t="s">
        <v>1193</v>
      </c>
      <c r="BB513" t="s">
        <v>64</v>
      </c>
    </row>
    <row r="514" spans="1:54" x14ac:dyDescent="0.3">
      <c r="A514">
        <v>281</v>
      </c>
      <c r="B514" t="s">
        <v>1198</v>
      </c>
      <c r="C514" s="1">
        <v>41077</v>
      </c>
      <c r="D514">
        <v>6</v>
      </c>
      <c r="E514" t="s">
        <v>87</v>
      </c>
      <c r="F514" t="s">
        <v>56</v>
      </c>
      <c r="G514">
        <v>0</v>
      </c>
      <c r="H514">
        <v>2012</v>
      </c>
      <c r="I514" t="s">
        <v>65</v>
      </c>
      <c r="J514" t="s">
        <v>185</v>
      </c>
      <c r="K514" t="s">
        <v>65</v>
      </c>
      <c r="L514">
        <v>72</v>
      </c>
      <c r="M514" t="s">
        <v>58</v>
      </c>
      <c r="N514" t="s">
        <v>9654</v>
      </c>
      <c r="W514">
        <v>1</v>
      </c>
      <c r="AE514">
        <v>71</v>
      </c>
      <c r="AH514" t="s">
        <v>30</v>
      </c>
      <c r="AK514" t="s">
        <v>33</v>
      </c>
      <c r="AP514" t="s">
        <v>38</v>
      </c>
      <c r="AS514" t="s">
        <v>41</v>
      </c>
      <c r="AU514" t="s">
        <v>1199</v>
      </c>
      <c r="AV514" t="s">
        <v>1200</v>
      </c>
      <c r="AW514" t="s">
        <v>1201</v>
      </c>
      <c r="AX514" t="s">
        <v>1202</v>
      </c>
      <c r="BA514" t="s">
        <v>187</v>
      </c>
      <c r="BB514" t="s">
        <v>64</v>
      </c>
    </row>
    <row r="515" spans="1:54" x14ac:dyDescent="0.3">
      <c r="A515">
        <v>282</v>
      </c>
      <c r="B515" t="s">
        <v>1203</v>
      </c>
      <c r="C515" s="1">
        <v>41077</v>
      </c>
      <c r="D515">
        <v>6</v>
      </c>
      <c r="E515" t="s">
        <v>87</v>
      </c>
      <c r="F515" t="s">
        <v>56</v>
      </c>
      <c r="G515">
        <v>0</v>
      </c>
      <c r="H515">
        <v>2012</v>
      </c>
      <c r="I515" t="s">
        <v>1204</v>
      </c>
      <c r="J515" t="s">
        <v>67</v>
      </c>
      <c r="K515" t="s">
        <v>65</v>
      </c>
      <c r="L515">
        <v>0</v>
      </c>
      <c r="M515" t="s">
        <v>58</v>
      </c>
      <c r="N515" t="s">
        <v>9654</v>
      </c>
      <c r="AE515">
        <v>0</v>
      </c>
      <c r="AH515" t="s">
        <v>30</v>
      </c>
      <c r="AP515" t="s">
        <v>38</v>
      </c>
      <c r="AS515" t="s">
        <v>41</v>
      </c>
      <c r="AU515" t="s">
        <v>1199</v>
      </c>
      <c r="AV515" t="s">
        <v>1200</v>
      </c>
      <c r="AW515" t="s">
        <v>1201</v>
      </c>
      <c r="AX515" t="s">
        <v>1202</v>
      </c>
      <c r="BA515" t="s">
        <v>71</v>
      </c>
      <c r="BB515" t="s">
        <v>64</v>
      </c>
    </row>
    <row r="516" spans="1:54" x14ac:dyDescent="0.3">
      <c r="A516">
        <v>310</v>
      </c>
      <c r="B516" t="s">
        <v>1313</v>
      </c>
      <c r="C516" s="1">
        <v>41127</v>
      </c>
      <c r="D516">
        <v>8</v>
      </c>
      <c r="E516" t="s">
        <v>212</v>
      </c>
      <c r="F516" t="s">
        <v>73</v>
      </c>
      <c r="G516">
        <v>1</v>
      </c>
      <c r="H516">
        <v>2012</v>
      </c>
      <c r="I516" t="s">
        <v>944</v>
      </c>
      <c r="J516" t="s">
        <v>1314</v>
      </c>
      <c r="K516" t="s">
        <v>643</v>
      </c>
      <c r="L516">
        <v>20</v>
      </c>
      <c r="M516" t="s">
        <v>58</v>
      </c>
      <c r="N516" t="s">
        <v>9654</v>
      </c>
      <c r="X516">
        <v>20</v>
      </c>
      <c r="AI516" t="s">
        <v>31</v>
      </c>
      <c r="AP516" t="s">
        <v>38</v>
      </c>
      <c r="AV516" t="s">
        <v>1315</v>
      </c>
      <c r="AW516" t="s">
        <v>1316</v>
      </c>
      <c r="AX516" t="s">
        <v>1317</v>
      </c>
      <c r="BA516" t="s">
        <v>1318</v>
      </c>
      <c r="BB516" t="s">
        <v>64</v>
      </c>
    </row>
    <row r="517" spans="1:54" x14ac:dyDescent="0.3">
      <c r="A517">
        <v>314</v>
      </c>
      <c r="B517" t="s">
        <v>1330</v>
      </c>
      <c r="C517" s="1">
        <v>41130</v>
      </c>
      <c r="D517">
        <v>8</v>
      </c>
      <c r="E517" t="s">
        <v>212</v>
      </c>
      <c r="F517" t="s">
        <v>88</v>
      </c>
      <c r="G517">
        <v>1</v>
      </c>
      <c r="H517">
        <v>2012</v>
      </c>
      <c r="I517" t="s">
        <v>1331</v>
      </c>
      <c r="J517" t="s">
        <v>1332</v>
      </c>
      <c r="K517" t="s">
        <v>81</v>
      </c>
      <c r="L517">
        <v>0</v>
      </c>
      <c r="M517" t="s">
        <v>58</v>
      </c>
      <c r="N517" t="s">
        <v>9654</v>
      </c>
      <c r="AE517">
        <v>0</v>
      </c>
      <c r="AL517" t="s">
        <v>75</v>
      </c>
      <c r="AP517" t="s">
        <v>38</v>
      </c>
      <c r="AV517" t="s">
        <v>1333</v>
      </c>
      <c r="AW517" t="s">
        <v>1334</v>
      </c>
      <c r="BA517" t="s">
        <v>1335</v>
      </c>
      <c r="BB517" t="s">
        <v>64</v>
      </c>
    </row>
    <row r="518" spans="1:54" x14ac:dyDescent="0.3">
      <c r="A518">
        <v>316</v>
      </c>
      <c r="B518" t="s">
        <v>1338</v>
      </c>
      <c r="C518" s="1">
        <v>41133</v>
      </c>
      <c r="D518">
        <v>8</v>
      </c>
      <c r="E518" t="s">
        <v>212</v>
      </c>
      <c r="F518" t="s">
        <v>56</v>
      </c>
      <c r="G518">
        <v>3</v>
      </c>
      <c r="H518">
        <v>2012</v>
      </c>
      <c r="I518" t="s">
        <v>1339</v>
      </c>
      <c r="J518" t="s">
        <v>1340</v>
      </c>
      <c r="K518" t="s">
        <v>306</v>
      </c>
      <c r="L518">
        <v>1</v>
      </c>
      <c r="M518" t="s">
        <v>58</v>
      </c>
      <c r="N518" t="s">
        <v>9654</v>
      </c>
      <c r="W518">
        <v>1</v>
      </c>
      <c r="AI518" t="s">
        <v>31</v>
      </c>
      <c r="AP518" t="s">
        <v>38</v>
      </c>
      <c r="AV518" t="s">
        <v>1341</v>
      </c>
      <c r="AW518" t="s">
        <v>1342</v>
      </c>
      <c r="BA518" t="s">
        <v>1343</v>
      </c>
      <c r="BB518" t="s">
        <v>64</v>
      </c>
    </row>
    <row r="519" spans="1:54" x14ac:dyDescent="0.3">
      <c r="A519">
        <v>337</v>
      </c>
      <c r="B519" t="s">
        <v>1428</v>
      </c>
      <c r="C519" s="1">
        <v>41175</v>
      </c>
      <c r="D519">
        <v>9</v>
      </c>
      <c r="E519" t="s">
        <v>263</v>
      </c>
      <c r="F519" t="s">
        <v>56</v>
      </c>
      <c r="G519">
        <v>1</v>
      </c>
      <c r="H519">
        <v>2012</v>
      </c>
      <c r="I519" t="s">
        <v>1429</v>
      </c>
      <c r="J519" t="s">
        <v>57</v>
      </c>
      <c r="K519" t="s">
        <v>57</v>
      </c>
      <c r="L519">
        <v>5</v>
      </c>
      <c r="M519" t="s">
        <v>58</v>
      </c>
      <c r="N519" t="s">
        <v>9654</v>
      </c>
      <c r="AE519">
        <v>5</v>
      </c>
      <c r="AK519" t="s">
        <v>33</v>
      </c>
      <c r="AP519" t="s">
        <v>38</v>
      </c>
      <c r="AV519" t="s">
        <v>1430</v>
      </c>
      <c r="AW519" t="s">
        <v>1431</v>
      </c>
      <c r="AX519" t="s">
        <v>1432</v>
      </c>
      <c r="BA519" t="s">
        <v>63</v>
      </c>
      <c r="BB519" t="s">
        <v>64</v>
      </c>
    </row>
    <row r="520" spans="1:54" x14ac:dyDescent="0.3">
      <c r="A520">
        <v>358</v>
      </c>
      <c r="B520" t="s">
        <v>1490</v>
      </c>
      <c r="C520" s="1">
        <v>41200</v>
      </c>
      <c r="D520">
        <v>10</v>
      </c>
      <c r="E520" t="s">
        <v>290</v>
      </c>
      <c r="F520" t="s">
        <v>88</v>
      </c>
      <c r="G520">
        <v>0</v>
      </c>
      <c r="H520">
        <v>2012</v>
      </c>
      <c r="I520" t="s">
        <v>1282</v>
      </c>
      <c r="K520" t="s">
        <v>57</v>
      </c>
      <c r="L520">
        <v>0</v>
      </c>
      <c r="M520" t="s">
        <v>58</v>
      </c>
      <c r="N520" t="s">
        <v>9654</v>
      </c>
      <c r="AE520">
        <v>0</v>
      </c>
      <c r="AH520" t="s">
        <v>30</v>
      </c>
      <c r="AP520" t="s">
        <v>38</v>
      </c>
      <c r="AV520" t="s">
        <v>1491</v>
      </c>
      <c r="AW520" t="s">
        <v>1492</v>
      </c>
      <c r="BA520" t="s">
        <v>1172</v>
      </c>
      <c r="BB520" t="s">
        <v>64</v>
      </c>
    </row>
    <row r="521" spans="1:54" x14ac:dyDescent="0.3">
      <c r="A521">
        <v>360</v>
      </c>
      <c r="B521" t="s">
        <v>1496</v>
      </c>
      <c r="C521" s="1">
        <v>41201</v>
      </c>
      <c r="D521">
        <v>10</v>
      </c>
      <c r="E521" t="s">
        <v>290</v>
      </c>
      <c r="F521" t="s">
        <v>203</v>
      </c>
      <c r="G521">
        <v>0</v>
      </c>
      <c r="H521">
        <v>2012</v>
      </c>
      <c r="I521" t="s">
        <v>1497</v>
      </c>
      <c r="J521" t="s">
        <v>1498</v>
      </c>
      <c r="K521" t="s">
        <v>81</v>
      </c>
      <c r="L521">
        <v>2</v>
      </c>
      <c r="M521" t="s">
        <v>58</v>
      </c>
      <c r="N521" t="s">
        <v>9654</v>
      </c>
      <c r="AE521">
        <v>2</v>
      </c>
      <c r="AH521" t="s">
        <v>30</v>
      </c>
      <c r="AI521" t="s">
        <v>31</v>
      </c>
      <c r="AP521" t="s">
        <v>38</v>
      </c>
      <c r="AV521" t="s">
        <v>1495</v>
      </c>
      <c r="BA521" t="s">
        <v>1499</v>
      </c>
      <c r="BB521" t="s">
        <v>64</v>
      </c>
    </row>
    <row r="522" spans="1:54" x14ac:dyDescent="0.3">
      <c r="A522">
        <v>365</v>
      </c>
      <c r="B522" t="s">
        <v>1509</v>
      </c>
      <c r="C522" s="1">
        <v>41210</v>
      </c>
      <c r="D522">
        <v>10</v>
      </c>
      <c r="E522" t="s">
        <v>290</v>
      </c>
      <c r="F522" t="s">
        <v>56</v>
      </c>
      <c r="G522">
        <v>1</v>
      </c>
      <c r="H522">
        <v>2012</v>
      </c>
      <c r="I522" t="s">
        <v>65</v>
      </c>
      <c r="K522" t="s">
        <v>65</v>
      </c>
      <c r="L522">
        <v>15</v>
      </c>
      <c r="M522" t="s">
        <v>58</v>
      </c>
      <c r="N522" t="s">
        <v>9654</v>
      </c>
      <c r="AE522">
        <v>15</v>
      </c>
      <c r="AK522" t="s">
        <v>33</v>
      </c>
      <c r="AP522" t="s">
        <v>38</v>
      </c>
      <c r="AV522" t="s">
        <v>1510</v>
      </c>
      <c r="AW522" t="s">
        <v>1511</v>
      </c>
      <c r="BA522" t="s">
        <v>1512</v>
      </c>
      <c r="BB522" t="s">
        <v>64</v>
      </c>
    </row>
    <row r="523" spans="1:54" x14ac:dyDescent="0.3">
      <c r="A523">
        <v>377</v>
      </c>
      <c r="B523" t="s">
        <v>1542</v>
      </c>
      <c r="C523" s="1">
        <v>41221</v>
      </c>
      <c r="D523">
        <v>11</v>
      </c>
      <c r="E523" t="s">
        <v>327</v>
      </c>
      <c r="F523" t="s">
        <v>88</v>
      </c>
      <c r="G523">
        <v>0</v>
      </c>
      <c r="H523">
        <v>2012</v>
      </c>
      <c r="I523" t="s">
        <v>1543</v>
      </c>
      <c r="J523" t="s">
        <v>1376</v>
      </c>
      <c r="K523" t="s">
        <v>336</v>
      </c>
      <c r="L523">
        <v>3</v>
      </c>
      <c r="M523" t="s">
        <v>58</v>
      </c>
      <c r="N523" t="s">
        <v>9654</v>
      </c>
      <c r="W523">
        <v>3</v>
      </c>
      <c r="AI523" t="s">
        <v>31</v>
      </c>
      <c r="AL523" t="s">
        <v>75</v>
      </c>
      <c r="AO523" t="s">
        <v>59</v>
      </c>
      <c r="AP523" t="s">
        <v>38</v>
      </c>
      <c r="AS523" t="s">
        <v>41</v>
      </c>
      <c r="AV523" t="s">
        <v>1544</v>
      </c>
      <c r="BA523" t="s">
        <v>1378</v>
      </c>
      <c r="BB523" t="s">
        <v>64</v>
      </c>
    </row>
    <row r="524" spans="1:54" x14ac:dyDescent="0.3">
      <c r="A524">
        <v>388</v>
      </c>
      <c r="B524" t="s">
        <v>1576</v>
      </c>
      <c r="C524" s="1">
        <v>41231</v>
      </c>
      <c r="D524">
        <v>11</v>
      </c>
      <c r="E524" t="s">
        <v>327</v>
      </c>
      <c r="F524" t="s">
        <v>56</v>
      </c>
      <c r="G524">
        <v>0</v>
      </c>
      <c r="H524">
        <v>2012</v>
      </c>
      <c r="I524" t="s">
        <v>1577</v>
      </c>
      <c r="J524" t="s">
        <v>696</v>
      </c>
      <c r="K524" t="s">
        <v>81</v>
      </c>
      <c r="L524">
        <v>1</v>
      </c>
      <c r="M524" t="s">
        <v>58</v>
      </c>
      <c r="N524" t="s">
        <v>9654</v>
      </c>
      <c r="AE524">
        <v>1</v>
      </c>
      <c r="AI524" t="s">
        <v>31</v>
      </c>
      <c r="AM524" t="s">
        <v>82</v>
      </c>
      <c r="AT524" t="s">
        <v>75</v>
      </c>
      <c r="AV524" t="s">
        <v>1578</v>
      </c>
      <c r="AW524" t="s">
        <v>1579</v>
      </c>
      <c r="BA524" t="s">
        <v>699</v>
      </c>
      <c r="BB524" t="s">
        <v>64</v>
      </c>
    </row>
    <row r="525" spans="1:54" x14ac:dyDescent="0.3">
      <c r="A525">
        <v>395</v>
      </c>
      <c r="B525" t="s">
        <v>1591</v>
      </c>
      <c r="C525" s="1">
        <v>41238</v>
      </c>
      <c r="D525">
        <v>11</v>
      </c>
      <c r="E525" t="s">
        <v>327</v>
      </c>
      <c r="F525" t="s">
        <v>56</v>
      </c>
      <c r="G525">
        <v>1</v>
      </c>
      <c r="H525">
        <v>2012</v>
      </c>
      <c r="I525" t="s">
        <v>856</v>
      </c>
      <c r="K525" t="s">
        <v>65</v>
      </c>
      <c r="L525">
        <v>30</v>
      </c>
      <c r="M525" t="s">
        <v>58</v>
      </c>
      <c r="N525" t="s">
        <v>9654</v>
      </c>
      <c r="X525">
        <v>30</v>
      </c>
      <c r="AH525" t="s">
        <v>30</v>
      </c>
      <c r="AO525" t="s">
        <v>59</v>
      </c>
      <c r="AP525" t="s">
        <v>38</v>
      </c>
      <c r="AV525" t="s">
        <v>1592</v>
      </c>
      <c r="AW525" t="s">
        <v>1593</v>
      </c>
      <c r="BA525" t="s">
        <v>1512</v>
      </c>
      <c r="BB525" t="s">
        <v>64</v>
      </c>
    </row>
    <row r="526" spans="1:54" x14ac:dyDescent="0.3">
      <c r="A526">
        <v>400</v>
      </c>
      <c r="B526" t="s">
        <v>1613</v>
      </c>
      <c r="C526" s="1">
        <v>41245</v>
      </c>
      <c r="D526">
        <v>12</v>
      </c>
      <c r="E526" t="s">
        <v>390</v>
      </c>
      <c r="F526" t="s">
        <v>56</v>
      </c>
      <c r="G526">
        <v>1</v>
      </c>
      <c r="H526">
        <v>2012</v>
      </c>
      <c r="J526" t="s">
        <v>1517</v>
      </c>
      <c r="K526" t="s">
        <v>81</v>
      </c>
      <c r="L526">
        <v>10</v>
      </c>
      <c r="M526" t="s">
        <v>58</v>
      </c>
      <c r="N526" t="s">
        <v>9654</v>
      </c>
      <c r="X526">
        <v>10</v>
      </c>
      <c r="AI526" t="s">
        <v>31</v>
      </c>
      <c r="AJ526" t="s">
        <v>32</v>
      </c>
      <c r="AT526" t="s">
        <v>75</v>
      </c>
      <c r="AV526" t="s">
        <v>1614</v>
      </c>
      <c r="AW526" t="s">
        <v>1615</v>
      </c>
      <c r="BA526" t="s">
        <v>1519</v>
      </c>
      <c r="BB526" t="s">
        <v>64</v>
      </c>
    </row>
    <row r="527" spans="1:54" x14ac:dyDescent="0.3">
      <c r="A527">
        <v>401</v>
      </c>
      <c r="B527" t="s">
        <v>1616</v>
      </c>
      <c r="C527" s="1">
        <v>41245</v>
      </c>
      <c r="D527">
        <v>12</v>
      </c>
      <c r="E527" t="s">
        <v>390</v>
      </c>
      <c r="F527" t="s">
        <v>56</v>
      </c>
      <c r="G527">
        <v>0</v>
      </c>
      <c r="H527">
        <v>2012</v>
      </c>
      <c r="I527" t="s">
        <v>1617</v>
      </c>
      <c r="J527" t="s">
        <v>233</v>
      </c>
      <c r="K527" t="s">
        <v>81</v>
      </c>
      <c r="L527">
        <v>2</v>
      </c>
      <c r="M527" t="s">
        <v>58</v>
      </c>
      <c r="N527" t="s">
        <v>9654</v>
      </c>
      <c r="X527">
        <v>2</v>
      </c>
      <c r="AH527" t="s">
        <v>30</v>
      </c>
      <c r="AI527" t="s">
        <v>31</v>
      </c>
      <c r="AP527" t="s">
        <v>38</v>
      </c>
      <c r="AV527" t="s">
        <v>1618</v>
      </c>
      <c r="AW527" t="s">
        <v>1611</v>
      </c>
      <c r="BA527" t="s">
        <v>235</v>
      </c>
      <c r="BB527" t="s">
        <v>64</v>
      </c>
    </row>
    <row r="528" spans="1:54" x14ac:dyDescent="0.3">
      <c r="A528">
        <v>414</v>
      </c>
      <c r="B528" t="s">
        <v>1656</v>
      </c>
      <c r="C528" s="1">
        <v>41267</v>
      </c>
      <c r="D528">
        <v>12</v>
      </c>
      <c r="E528" t="s">
        <v>390</v>
      </c>
      <c r="F528" t="s">
        <v>73</v>
      </c>
      <c r="G528">
        <v>2</v>
      </c>
      <c r="H528">
        <v>2012</v>
      </c>
      <c r="I528" t="s">
        <v>80</v>
      </c>
      <c r="J528" t="s">
        <v>80</v>
      </c>
      <c r="K528" t="s">
        <v>81</v>
      </c>
      <c r="L528">
        <v>6</v>
      </c>
      <c r="M528" t="s">
        <v>58</v>
      </c>
      <c r="N528" t="s">
        <v>9654</v>
      </c>
      <c r="X528">
        <v>6</v>
      </c>
      <c r="AI528" t="s">
        <v>31</v>
      </c>
      <c r="AP528" t="s">
        <v>38</v>
      </c>
      <c r="AV528" t="s">
        <v>1657</v>
      </c>
      <c r="AW528" t="s">
        <v>1658</v>
      </c>
      <c r="BA528" t="s">
        <v>85</v>
      </c>
      <c r="BB528" t="s">
        <v>64</v>
      </c>
    </row>
    <row r="529" spans="1:54" x14ac:dyDescent="0.3">
      <c r="A529">
        <v>420</v>
      </c>
      <c r="B529" t="s">
        <v>1676</v>
      </c>
      <c r="C529" s="1">
        <v>41273</v>
      </c>
      <c r="D529">
        <v>12</v>
      </c>
      <c r="E529" t="s">
        <v>390</v>
      </c>
      <c r="F529" t="s">
        <v>56</v>
      </c>
      <c r="G529">
        <v>1</v>
      </c>
      <c r="H529">
        <v>2012</v>
      </c>
      <c r="I529" t="s">
        <v>1517</v>
      </c>
      <c r="J529" t="s">
        <v>1517</v>
      </c>
      <c r="K529" t="s">
        <v>81</v>
      </c>
      <c r="L529">
        <v>0</v>
      </c>
      <c r="M529" t="s">
        <v>58</v>
      </c>
      <c r="N529" t="s">
        <v>9654</v>
      </c>
      <c r="X529">
        <v>15</v>
      </c>
      <c r="AJ529" t="s">
        <v>32</v>
      </c>
      <c r="AP529" t="s">
        <v>38</v>
      </c>
      <c r="AV529" t="s">
        <v>1677</v>
      </c>
      <c r="AW529" t="s">
        <v>1678</v>
      </c>
      <c r="BA529" t="s">
        <v>1519</v>
      </c>
      <c r="BB529" t="s">
        <v>64</v>
      </c>
    </row>
    <row r="530" spans="1:54" x14ac:dyDescent="0.3">
      <c r="A530">
        <v>476</v>
      </c>
      <c r="B530" t="s">
        <v>1842</v>
      </c>
      <c r="C530" s="1">
        <v>41371</v>
      </c>
      <c r="D530">
        <v>4</v>
      </c>
      <c r="E530" t="s">
        <v>949</v>
      </c>
      <c r="F530" t="s">
        <v>56</v>
      </c>
      <c r="G530">
        <v>1</v>
      </c>
      <c r="H530">
        <v>2013</v>
      </c>
      <c r="I530" t="s">
        <v>80</v>
      </c>
      <c r="J530" t="s">
        <v>80</v>
      </c>
      <c r="K530" t="s">
        <v>81</v>
      </c>
      <c r="M530" t="s">
        <v>58</v>
      </c>
      <c r="N530" t="s">
        <v>9654</v>
      </c>
      <c r="W530">
        <v>0</v>
      </c>
      <c r="AI530" t="s">
        <v>31</v>
      </c>
      <c r="AP530" t="s">
        <v>38</v>
      </c>
      <c r="AV530" t="s">
        <v>1843</v>
      </c>
      <c r="BA530" t="s">
        <v>85</v>
      </c>
      <c r="BB530" t="s">
        <v>64</v>
      </c>
    </row>
    <row r="531" spans="1:54" x14ac:dyDescent="0.3">
      <c r="A531">
        <v>478</v>
      </c>
      <c r="B531" t="s">
        <v>1847</v>
      </c>
      <c r="C531" s="1">
        <v>41372</v>
      </c>
      <c r="D531">
        <v>4</v>
      </c>
      <c r="E531" t="s">
        <v>949</v>
      </c>
      <c r="F531" t="s">
        <v>73</v>
      </c>
      <c r="G531">
        <v>0</v>
      </c>
      <c r="H531">
        <v>2013</v>
      </c>
      <c r="I531" t="s">
        <v>1498</v>
      </c>
      <c r="J531" t="s">
        <v>1498</v>
      </c>
      <c r="K531" t="s">
        <v>81</v>
      </c>
      <c r="L531">
        <v>4</v>
      </c>
      <c r="M531" t="s">
        <v>58</v>
      </c>
      <c r="N531" t="s">
        <v>9654</v>
      </c>
      <c r="X531">
        <v>4</v>
      </c>
      <c r="AI531" t="s">
        <v>31</v>
      </c>
      <c r="AP531" t="s">
        <v>38</v>
      </c>
      <c r="AV531" t="s">
        <v>1848</v>
      </c>
      <c r="AW531" t="s">
        <v>1849</v>
      </c>
      <c r="BA531" t="s">
        <v>1499</v>
      </c>
      <c r="BB531" t="s">
        <v>64</v>
      </c>
    </row>
    <row r="532" spans="1:54" x14ac:dyDescent="0.3">
      <c r="A532">
        <v>496</v>
      </c>
      <c r="B532" t="s">
        <v>1914</v>
      </c>
      <c r="C532" s="1">
        <v>41399</v>
      </c>
      <c r="D532">
        <v>5</v>
      </c>
      <c r="E532" t="s">
        <v>55</v>
      </c>
      <c r="F532" t="s">
        <v>56</v>
      </c>
      <c r="G532">
        <v>0</v>
      </c>
      <c r="H532">
        <v>2013</v>
      </c>
      <c r="I532" t="s">
        <v>1915</v>
      </c>
      <c r="K532" t="s">
        <v>251</v>
      </c>
      <c r="L532">
        <v>10</v>
      </c>
      <c r="M532" t="s">
        <v>58</v>
      </c>
      <c r="N532" t="s">
        <v>9654</v>
      </c>
      <c r="AE532">
        <v>10</v>
      </c>
      <c r="AI532" t="s">
        <v>31</v>
      </c>
      <c r="AP532" t="s">
        <v>38</v>
      </c>
      <c r="AV532" t="s">
        <v>1916</v>
      </c>
      <c r="AW532" t="s">
        <v>1917</v>
      </c>
      <c r="AX532" t="s">
        <v>1918</v>
      </c>
      <c r="BA532" t="s">
        <v>254</v>
      </c>
      <c r="BB532" t="s">
        <v>64</v>
      </c>
    </row>
    <row r="533" spans="1:54" x14ac:dyDescent="0.3">
      <c r="A533">
        <v>499</v>
      </c>
      <c r="B533" t="s">
        <v>1926</v>
      </c>
      <c r="C533" s="1">
        <v>41408</v>
      </c>
      <c r="D533">
        <v>5</v>
      </c>
      <c r="E533" t="s">
        <v>55</v>
      </c>
      <c r="F533" t="s">
        <v>100</v>
      </c>
      <c r="G533">
        <v>1</v>
      </c>
      <c r="H533">
        <v>2013</v>
      </c>
      <c r="I533" t="s">
        <v>80</v>
      </c>
      <c r="J533" t="s">
        <v>80</v>
      </c>
      <c r="K533" t="s">
        <v>81</v>
      </c>
      <c r="L533">
        <v>1</v>
      </c>
      <c r="M533" t="s">
        <v>58</v>
      </c>
      <c r="N533" t="s">
        <v>9654</v>
      </c>
      <c r="Z533">
        <v>1</v>
      </c>
      <c r="AH533" t="s">
        <v>30</v>
      </c>
      <c r="AM533" t="s">
        <v>82</v>
      </c>
      <c r="AV533" t="s">
        <v>1927</v>
      </c>
      <c r="AW533" t="s">
        <v>1928</v>
      </c>
      <c r="BA533" t="s">
        <v>85</v>
      </c>
      <c r="BB533" t="s">
        <v>64</v>
      </c>
    </row>
    <row r="534" spans="1:54" x14ac:dyDescent="0.3">
      <c r="A534">
        <v>506</v>
      </c>
      <c r="B534" t="s">
        <v>1946</v>
      </c>
      <c r="C534" s="1">
        <v>41440</v>
      </c>
      <c r="D534">
        <v>6</v>
      </c>
      <c r="E534" t="s">
        <v>87</v>
      </c>
      <c r="F534" t="s">
        <v>206</v>
      </c>
      <c r="H534">
        <v>2013</v>
      </c>
      <c r="I534" t="s">
        <v>1498</v>
      </c>
      <c r="J534" t="s">
        <v>1498</v>
      </c>
      <c r="K534" t="s">
        <v>81</v>
      </c>
      <c r="L534">
        <v>1</v>
      </c>
      <c r="M534" t="s">
        <v>58</v>
      </c>
      <c r="N534" t="s">
        <v>9654</v>
      </c>
      <c r="AE534">
        <v>1</v>
      </c>
      <c r="AJ534" t="s">
        <v>32</v>
      </c>
      <c r="AP534" t="s">
        <v>38</v>
      </c>
      <c r="AU534" t="s">
        <v>1947</v>
      </c>
      <c r="AV534" t="s">
        <v>1948</v>
      </c>
      <c r="BA534" t="s">
        <v>1499</v>
      </c>
      <c r="BB534" t="s">
        <v>64</v>
      </c>
    </row>
    <row r="535" spans="1:54" x14ac:dyDescent="0.3">
      <c r="A535">
        <v>537</v>
      </c>
      <c r="B535" t="s">
        <v>2042</v>
      </c>
      <c r="C535" s="1">
        <v>41515</v>
      </c>
      <c r="D535">
        <v>8</v>
      </c>
      <c r="E535" t="s">
        <v>212</v>
      </c>
      <c r="F535" t="s">
        <v>88</v>
      </c>
      <c r="H535">
        <v>2013</v>
      </c>
      <c r="I535" t="s">
        <v>270</v>
      </c>
      <c r="K535" t="s">
        <v>272</v>
      </c>
      <c r="L535">
        <v>6</v>
      </c>
      <c r="M535" t="s">
        <v>58</v>
      </c>
      <c r="N535" t="s">
        <v>9654</v>
      </c>
      <c r="AE535">
        <v>6</v>
      </c>
      <c r="AI535" t="s">
        <v>31</v>
      </c>
      <c r="AU535" t="s">
        <v>2043</v>
      </c>
      <c r="AV535" t="s">
        <v>2044</v>
      </c>
      <c r="BA535" t="s">
        <v>2045</v>
      </c>
      <c r="BB535" t="s">
        <v>64</v>
      </c>
    </row>
    <row r="536" spans="1:54" x14ac:dyDescent="0.3">
      <c r="A536">
        <v>557</v>
      </c>
      <c r="B536" t="s">
        <v>2106</v>
      </c>
      <c r="C536" s="1">
        <v>41543</v>
      </c>
      <c r="D536">
        <v>9</v>
      </c>
      <c r="E536" t="s">
        <v>263</v>
      </c>
      <c r="F536" t="s">
        <v>88</v>
      </c>
      <c r="H536">
        <v>2013</v>
      </c>
      <c r="I536" t="s">
        <v>2107</v>
      </c>
      <c r="K536" t="s">
        <v>336</v>
      </c>
      <c r="L536">
        <v>3</v>
      </c>
      <c r="M536" t="s">
        <v>58</v>
      </c>
      <c r="N536" t="s">
        <v>9654</v>
      </c>
      <c r="AE536">
        <v>3</v>
      </c>
      <c r="AI536" t="s">
        <v>31</v>
      </c>
      <c r="AP536" t="s">
        <v>38</v>
      </c>
      <c r="AV536" t="s">
        <v>2108</v>
      </c>
      <c r="AW536" t="s">
        <v>2109</v>
      </c>
      <c r="BA536" t="s">
        <v>1459</v>
      </c>
      <c r="BB536" t="s">
        <v>64</v>
      </c>
    </row>
    <row r="537" spans="1:54" x14ac:dyDescent="0.3">
      <c r="A537">
        <v>612</v>
      </c>
      <c r="B537" t="s">
        <v>2281</v>
      </c>
      <c r="C537" s="1">
        <v>41665</v>
      </c>
      <c r="D537">
        <v>1</v>
      </c>
      <c r="E537" t="s">
        <v>500</v>
      </c>
      <c r="F537" t="s">
        <v>56</v>
      </c>
      <c r="H537">
        <v>2014</v>
      </c>
      <c r="I537" t="s">
        <v>2282</v>
      </c>
      <c r="K537" t="s">
        <v>251</v>
      </c>
      <c r="L537">
        <v>45</v>
      </c>
      <c r="M537" t="s">
        <v>58</v>
      </c>
      <c r="N537" t="s">
        <v>9654</v>
      </c>
      <c r="W537">
        <v>2</v>
      </c>
      <c r="AE537">
        <v>43</v>
      </c>
      <c r="AH537" t="s">
        <v>30</v>
      </c>
      <c r="AI537" t="s">
        <v>31</v>
      </c>
      <c r="AP537" t="s">
        <v>38</v>
      </c>
      <c r="AV537" t="s">
        <v>2277</v>
      </c>
      <c r="AW537" t="s">
        <v>2283</v>
      </c>
      <c r="BA537" t="s">
        <v>254</v>
      </c>
      <c r="BB537" t="s">
        <v>64</v>
      </c>
    </row>
    <row r="538" spans="1:54" x14ac:dyDescent="0.3">
      <c r="A538">
        <v>644</v>
      </c>
      <c r="B538" t="s">
        <v>2396</v>
      </c>
      <c r="C538" s="1">
        <v>41714</v>
      </c>
      <c r="D538">
        <v>3</v>
      </c>
      <c r="E538" t="s">
        <v>828</v>
      </c>
      <c r="F538" t="s">
        <v>56</v>
      </c>
      <c r="H538">
        <v>2014</v>
      </c>
      <c r="I538" t="s">
        <v>2397</v>
      </c>
      <c r="J538" t="s">
        <v>1719</v>
      </c>
      <c r="K538" t="s">
        <v>81</v>
      </c>
      <c r="L538">
        <v>2</v>
      </c>
      <c r="M538" t="s">
        <v>58</v>
      </c>
      <c r="N538" t="s">
        <v>9654</v>
      </c>
      <c r="AE538">
        <v>2</v>
      </c>
      <c r="AP538" t="s">
        <v>38</v>
      </c>
      <c r="AV538" t="s">
        <v>2398</v>
      </c>
      <c r="AW538" t="s">
        <v>2399</v>
      </c>
      <c r="BA538" t="s">
        <v>1722</v>
      </c>
      <c r="BB538" t="s">
        <v>64</v>
      </c>
    </row>
    <row r="539" spans="1:54" x14ac:dyDescent="0.3">
      <c r="A539">
        <v>702</v>
      </c>
      <c r="B539" t="s">
        <v>2629</v>
      </c>
      <c r="C539" s="1">
        <v>41785</v>
      </c>
      <c r="D539">
        <v>5</v>
      </c>
      <c r="E539" t="s">
        <v>55</v>
      </c>
      <c r="F539" t="s">
        <v>73</v>
      </c>
      <c r="H539">
        <v>2014</v>
      </c>
      <c r="I539" t="s">
        <v>2630</v>
      </c>
      <c r="J539" t="s">
        <v>1498</v>
      </c>
      <c r="K539" t="s">
        <v>81</v>
      </c>
      <c r="L539">
        <v>9</v>
      </c>
      <c r="M539" t="s">
        <v>58</v>
      </c>
      <c r="N539" t="s">
        <v>9654</v>
      </c>
      <c r="AE539">
        <v>9</v>
      </c>
      <c r="AI539" t="s">
        <v>31</v>
      </c>
      <c r="AL539" t="s">
        <v>75</v>
      </c>
      <c r="AP539" t="s">
        <v>38</v>
      </c>
      <c r="AT539" t="s">
        <v>75</v>
      </c>
      <c r="AU539" t="s">
        <v>2631</v>
      </c>
      <c r="AV539" t="s">
        <v>2632</v>
      </c>
      <c r="AW539" t="s">
        <v>2633</v>
      </c>
      <c r="AY539">
        <v>11.08539963</v>
      </c>
      <c r="AZ539">
        <v>13.69190025</v>
      </c>
      <c r="BA539" t="s">
        <v>1499</v>
      </c>
      <c r="BB539" t="s">
        <v>64</v>
      </c>
    </row>
    <row r="540" spans="1:54" x14ac:dyDescent="0.3">
      <c r="A540">
        <v>708</v>
      </c>
      <c r="B540" t="s">
        <v>2655</v>
      </c>
      <c r="C540" s="1">
        <v>41791</v>
      </c>
      <c r="D540">
        <v>6</v>
      </c>
      <c r="E540" t="s">
        <v>87</v>
      </c>
      <c r="F540" t="s">
        <v>56</v>
      </c>
      <c r="H540">
        <v>2014</v>
      </c>
      <c r="I540" t="s">
        <v>2656</v>
      </c>
      <c r="J540" t="s">
        <v>1498</v>
      </c>
      <c r="K540" t="s">
        <v>81</v>
      </c>
      <c r="L540">
        <v>49</v>
      </c>
      <c r="M540" t="s">
        <v>58</v>
      </c>
      <c r="N540" t="s">
        <v>9654</v>
      </c>
      <c r="S540" t="s">
        <v>75</v>
      </c>
      <c r="V540">
        <v>37</v>
      </c>
      <c r="AE540">
        <v>12</v>
      </c>
      <c r="AI540" t="s">
        <v>31</v>
      </c>
      <c r="AP540" t="s">
        <v>38</v>
      </c>
      <c r="AU540" t="s">
        <v>2657</v>
      </c>
      <c r="AV540" t="s">
        <v>2658</v>
      </c>
      <c r="AW540" t="s">
        <v>2659</v>
      </c>
      <c r="AX540" t="s">
        <v>2660</v>
      </c>
      <c r="AY540">
        <v>11.08539963</v>
      </c>
      <c r="AZ540">
        <v>13.69190025</v>
      </c>
      <c r="BA540" t="s">
        <v>1499</v>
      </c>
      <c r="BB540" t="s">
        <v>64</v>
      </c>
    </row>
    <row r="541" spans="1:54" x14ac:dyDescent="0.3">
      <c r="A541">
        <v>767</v>
      </c>
      <c r="B541" t="s">
        <v>2887</v>
      </c>
      <c r="C541" s="1">
        <v>41850</v>
      </c>
      <c r="D541">
        <v>7</v>
      </c>
      <c r="E541" t="s">
        <v>154</v>
      </c>
      <c r="F541" t="s">
        <v>169</v>
      </c>
      <c r="H541">
        <v>2014</v>
      </c>
      <c r="I541" t="s">
        <v>2888</v>
      </c>
      <c r="J541" t="s">
        <v>1719</v>
      </c>
      <c r="K541" t="s">
        <v>81</v>
      </c>
      <c r="L541">
        <v>0</v>
      </c>
      <c r="M541" t="s">
        <v>58</v>
      </c>
      <c r="N541" t="s">
        <v>9654</v>
      </c>
      <c r="AE541">
        <v>0</v>
      </c>
      <c r="AH541" t="s">
        <v>30</v>
      </c>
      <c r="AP541" t="s">
        <v>38</v>
      </c>
      <c r="AV541" t="s">
        <v>2889</v>
      </c>
      <c r="AY541">
        <v>10.50928974</v>
      </c>
      <c r="AZ541">
        <v>12.32931995</v>
      </c>
      <c r="BA541" t="s">
        <v>1722</v>
      </c>
      <c r="BB541" t="s">
        <v>64</v>
      </c>
    </row>
    <row r="542" spans="1:54" x14ac:dyDescent="0.3">
      <c r="A542">
        <v>948</v>
      </c>
      <c r="B542" t="s">
        <v>3582</v>
      </c>
      <c r="C542" s="1">
        <v>42048</v>
      </c>
      <c r="D542">
        <v>2</v>
      </c>
      <c r="E542" t="s">
        <v>650</v>
      </c>
      <c r="F542" t="s">
        <v>203</v>
      </c>
      <c r="H542">
        <v>2015</v>
      </c>
      <c r="I542" t="s">
        <v>3583</v>
      </c>
      <c r="J542" t="s">
        <v>2269</v>
      </c>
      <c r="K542" t="s">
        <v>3584</v>
      </c>
      <c r="L542">
        <v>11</v>
      </c>
      <c r="M542" t="s">
        <v>58</v>
      </c>
      <c r="N542" t="s">
        <v>9751</v>
      </c>
      <c r="V542">
        <v>2</v>
      </c>
      <c r="W542">
        <v>1</v>
      </c>
      <c r="AE542">
        <v>8</v>
      </c>
      <c r="AI542" t="s">
        <v>31</v>
      </c>
      <c r="AL542" t="s">
        <v>75</v>
      </c>
      <c r="AO542" t="s">
        <v>59</v>
      </c>
      <c r="AT542" t="s">
        <v>75</v>
      </c>
      <c r="AV542" t="s">
        <v>3585</v>
      </c>
      <c r="AW542" t="s">
        <v>3586</v>
      </c>
      <c r="AY542">
        <v>15.36765289</v>
      </c>
      <c r="AZ542">
        <v>18.667581559999999</v>
      </c>
      <c r="BA542" t="s">
        <v>3587</v>
      </c>
      <c r="BB542" t="s">
        <v>64</v>
      </c>
    </row>
    <row r="543" spans="1:54" x14ac:dyDescent="0.3">
      <c r="A543">
        <v>957</v>
      </c>
      <c r="B543" t="s">
        <v>3619</v>
      </c>
      <c r="C543" s="1">
        <v>42050</v>
      </c>
      <c r="D543">
        <v>2</v>
      </c>
      <c r="E543" t="s">
        <v>650</v>
      </c>
      <c r="F543" t="s">
        <v>56</v>
      </c>
      <c r="H543">
        <v>2015</v>
      </c>
      <c r="J543" t="s">
        <v>938</v>
      </c>
      <c r="K543" t="s">
        <v>81</v>
      </c>
      <c r="M543" t="s">
        <v>58</v>
      </c>
      <c r="N543" t="s">
        <v>9751</v>
      </c>
      <c r="AL543" t="s">
        <v>75</v>
      </c>
      <c r="AT543" t="s">
        <v>75</v>
      </c>
      <c r="AV543" t="s">
        <v>3620</v>
      </c>
      <c r="AW543" t="s">
        <v>3621</v>
      </c>
      <c r="AX543" t="s">
        <v>3622</v>
      </c>
      <c r="AY543">
        <v>10.65087986</v>
      </c>
      <c r="AZ543">
        <v>12.90927029</v>
      </c>
      <c r="BA543" t="s">
        <v>941</v>
      </c>
      <c r="BB543" t="s">
        <v>64</v>
      </c>
    </row>
    <row r="544" spans="1:54" x14ac:dyDescent="0.3">
      <c r="A544">
        <v>994</v>
      </c>
      <c r="B544" t="s">
        <v>3743</v>
      </c>
      <c r="C544" s="1">
        <v>42078</v>
      </c>
      <c r="D544">
        <v>3</v>
      </c>
      <c r="E544" t="s">
        <v>828</v>
      </c>
      <c r="F544" t="s">
        <v>56</v>
      </c>
      <c r="H544">
        <v>2015</v>
      </c>
      <c r="K544" t="s">
        <v>3584</v>
      </c>
      <c r="L544">
        <v>1</v>
      </c>
      <c r="M544" t="s">
        <v>58</v>
      </c>
      <c r="N544" t="s">
        <v>9751</v>
      </c>
      <c r="AE544">
        <v>1</v>
      </c>
      <c r="AT544" t="s">
        <v>75</v>
      </c>
      <c r="AV544" t="s">
        <v>3744</v>
      </c>
      <c r="AW544" t="s">
        <v>3745</v>
      </c>
      <c r="AY544">
        <v>13.610605</v>
      </c>
      <c r="AZ544">
        <v>14.639334</v>
      </c>
      <c r="BA544" t="s">
        <v>3746</v>
      </c>
      <c r="BB544" t="s">
        <v>64</v>
      </c>
    </row>
    <row r="545" spans="1:54" x14ac:dyDescent="0.3">
      <c r="A545">
        <v>1014</v>
      </c>
      <c r="B545" t="s">
        <v>3813</v>
      </c>
      <c r="C545" s="1">
        <v>42096</v>
      </c>
      <c r="D545">
        <v>4</v>
      </c>
      <c r="E545" t="s">
        <v>949</v>
      </c>
      <c r="F545" t="s">
        <v>88</v>
      </c>
      <c r="H545">
        <v>2015</v>
      </c>
      <c r="K545" t="s">
        <v>3584</v>
      </c>
      <c r="L545">
        <v>7</v>
      </c>
      <c r="M545" t="s">
        <v>58</v>
      </c>
      <c r="N545" t="s">
        <v>9751</v>
      </c>
      <c r="AE545">
        <v>7</v>
      </c>
      <c r="AT545" t="s">
        <v>75</v>
      </c>
      <c r="AV545" t="s">
        <v>3814</v>
      </c>
      <c r="AW545" t="s">
        <v>3815</v>
      </c>
      <c r="AY545">
        <v>15.367653000000001</v>
      </c>
      <c r="AZ545">
        <v>18.667581559999999</v>
      </c>
      <c r="BA545" t="s">
        <v>3746</v>
      </c>
      <c r="BB545" t="s">
        <v>64</v>
      </c>
    </row>
    <row r="546" spans="1:54" x14ac:dyDescent="0.3">
      <c r="A546">
        <v>1071</v>
      </c>
      <c r="B546" t="s">
        <v>4024</v>
      </c>
      <c r="C546" s="1">
        <v>42170</v>
      </c>
      <c r="D546">
        <v>6</v>
      </c>
      <c r="E546" t="s">
        <v>87</v>
      </c>
      <c r="F546" t="s">
        <v>73</v>
      </c>
      <c r="H546">
        <v>2015</v>
      </c>
      <c r="J546" t="s">
        <v>4025</v>
      </c>
      <c r="K546" t="s">
        <v>4026</v>
      </c>
      <c r="L546">
        <v>27</v>
      </c>
      <c r="M546" t="s">
        <v>58</v>
      </c>
      <c r="N546" t="s">
        <v>9751</v>
      </c>
      <c r="V546">
        <v>4</v>
      </c>
      <c r="AE546">
        <v>23</v>
      </c>
      <c r="AK546" t="s">
        <v>33</v>
      </c>
      <c r="AO546" t="s">
        <v>59</v>
      </c>
      <c r="AT546" t="s">
        <v>75</v>
      </c>
      <c r="AV546" t="s">
        <v>4027</v>
      </c>
      <c r="AW546" t="s">
        <v>4028</v>
      </c>
      <c r="AY546">
        <v>12.10816</v>
      </c>
      <c r="AZ546">
        <v>15.047780039999999</v>
      </c>
      <c r="BA546" t="s">
        <v>4029</v>
      </c>
      <c r="BB546" t="s">
        <v>64</v>
      </c>
    </row>
    <row r="547" spans="1:54" x14ac:dyDescent="0.3">
      <c r="A547">
        <v>1084</v>
      </c>
      <c r="B547" t="s">
        <v>4070</v>
      </c>
      <c r="C547" s="1">
        <v>42184</v>
      </c>
      <c r="D547">
        <v>6</v>
      </c>
      <c r="E547" t="s">
        <v>87</v>
      </c>
      <c r="F547" t="s">
        <v>73</v>
      </c>
      <c r="H547">
        <v>2015</v>
      </c>
      <c r="J547" t="s">
        <v>4025</v>
      </c>
      <c r="K547" t="s">
        <v>4026</v>
      </c>
      <c r="L547">
        <v>11</v>
      </c>
      <c r="M547" t="s">
        <v>58</v>
      </c>
      <c r="N547" t="s">
        <v>9751</v>
      </c>
      <c r="V547">
        <v>6</v>
      </c>
      <c r="W547">
        <v>5</v>
      </c>
      <c r="AK547" t="s">
        <v>33</v>
      </c>
      <c r="AT547" t="s">
        <v>75</v>
      </c>
      <c r="AV547" t="s">
        <v>4071</v>
      </c>
      <c r="AW547" t="s">
        <v>4072</v>
      </c>
      <c r="AX547" t="s">
        <v>4073</v>
      </c>
      <c r="AY547">
        <v>12.10816002</v>
      </c>
      <c r="AZ547">
        <v>15.047780039999999</v>
      </c>
      <c r="BA547" t="s">
        <v>4029</v>
      </c>
      <c r="BB547" t="s">
        <v>64</v>
      </c>
    </row>
    <row r="548" spans="1:54" x14ac:dyDescent="0.3">
      <c r="A548">
        <v>1099</v>
      </c>
      <c r="B548" t="s">
        <v>4129</v>
      </c>
      <c r="C548" s="1">
        <v>42189</v>
      </c>
      <c r="D548">
        <v>7</v>
      </c>
      <c r="E548" t="s">
        <v>154</v>
      </c>
      <c r="F548" t="s">
        <v>206</v>
      </c>
      <c r="H548">
        <v>2015</v>
      </c>
      <c r="L548">
        <v>13</v>
      </c>
      <c r="M548" t="s">
        <v>58</v>
      </c>
      <c r="N548" t="s">
        <v>9751</v>
      </c>
      <c r="AE548">
        <v>13</v>
      </c>
      <c r="AL548" t="s">
        <v>75</v>
      </c>
      <c r="AT548" t="s">
        <v>75</v>
      </c>
      <c r="AV548" t="s">
        <v>4130</v>
      </c>
      <c r="AY548">
        <v>13.477499999999999</v>
      </c>
      <c r="AZ548">
        <v>14.824166999999999</v>
      </c>
      <c r="BA548" t="s">
        <v>3004</v>
      </c>
      <c r="BB548" t="s">
        <v>64</v>
      </c>
    </row>
    <row r="549" spans="1:54" x14ac:dyDescent="0.3">
      <c r="A549">
        <v>1101</v>
      </c>
      <c r="B549" t="s">
        <v>4133</v>
      </c>
      <c r="C549" s="1">
        <v>42196</v>
      </c>
      <c r="D549">
        <v>7</v>
      </c>
      <c r="E549" t="s">
        <v>154</v>
      </c>
      <c r="F549" t="s">
        <v>206</v>
      </c>
      <c r="H549">
        <v>2015</v>
      </c>
      <c r="J549" t="s">
        <v>4025</v>
      </c>
      <c r="K549" t="s">
        <v>4026</v>
      </c>
      <c r="L549">
        <v>16</v>
      </c>
      <c r="M549" t="s">
        <v>58</v>
      </c>
      <c r="N549" t="s">
        <v>9751</v>
      </c>
      <c r="V549">
        <v>1</v>
      </c>
      <c r="AE549">
        <v>15</v>
      </c>
      <c r="AK549" t="s">
        <v>33</v>
      </c>
      <c r="AT549" t="s">
        <v>75</v>
      </c>
      <c r="AV549" t="s">
        <v>4134</v>
      </c>
      <c r="AW549" t="s">
        <v>4135</v>
      </c>
      <c r="AX549" t="s">
        <v>4136</v>
      </c>
      <c r="AY549">
        <v>12.10816002</v>
      </c>
      <c r="AZ549">
        <v>15.047780039999999</v>
      </c>
      <c r="BA549" t="s">
        <v>4029</v>
      </c>
      <c r="BB549" t="s">
        <v>64</v>
      </c>
    </row>
    <row r="550" spans="1:54" x14ac:dyDescent="0.3">
      <c r="A550">
        <v>1202</v>
      </c>
      <c r="B550" t="s">
        <v>4522</v>
      </c>
      <c r="C550" s="1">
        <v>42287</v>
      </c>
      <c r="D550">
        <v>10</v>
      </c>
      <c r="E550" t="s">
        <v>290</v>
      </c>
      <c r="F550" t="s">
        <v>206</v>
      </c>
      <c r="H550">
        <v>2015</v>
      </c>
      <c r="I550" t="s">
        <v>4523</v>
      </c>
      <c r="J550" t="s">
        <v>2269</v>
      </c>
      <c r="K550" t="s">
        <v>3584</v>
      </c>
      <c r="L550">
        <v>41</v>
      </c>
      <c r="M550" t="s">
        <v>58</v>
      </c>
      <c r="N550" t="s">
        <v>9751</v>
      </c>
      <c r="V550">
        <v>5</v>
      </c>
      <c r="AE550">
        <v>36</v>
      </c>
      <c r="AK550" t="s">
        <v>33</v>
      </c>
      <c r="AT550" t="s">
        <v>75</v>
      </c>
      <c r="AV550" t="s">
        <v>4524</v>
      </c>
      <c r="AW550" t="s">
        <v>4525</v>
      </c>
      <c r="AX550" t="s">
        <v>4526</v>
      </c>
      <c r="AY550">
        <v>13.533399579999999</v>
      </c>
      <c r="AZ550">
        <v>14.310099599999999</v>
      </c>
      <c r="BA550" t="s">
        <v>3587</v>
      </c>
      <c r="BB550" t="s">
        <v>64</v>
      </c>
    </row>
    <row r="551" spans="1:54" x14ac:dyDescent="0.3">
      <c r="A551">
        <v>1228</v>
      </c>
      <c r="B551" t="s">
        <v>4628</v>
      </c>
      <c r="C551" s="1">
        <v>42316</v>
      </c>
      <c r="D551">
        <v>11</v>
      </c>
      <c r="E551" t="s">
        <v>327</v>
      </c>
      <c r="F551" t="s">
        <v>56</v>
      </c>
      <c r="H551">
        <v>2015</v>
      </c>
      <c r="I551" t="s">
        <v>3583</v>
      </c>
      <c r="J551" t="s">
        <v>2269</v>
      </c>
      <c r="K551" t="s">
        <v>3584</v>
      </c>
      <c r="L551">
        <v>5</v>
      </c>
      <c r="M551" t="s">
        <v>58</v>
      </c>
      <c r="N551" t="s">
        <v>9751</v>
      </c>
      <c r="V551">
        <v>2</v>
      </c>
      <c r="AE551">
        <v>3</v>
      </c>
      <c r="AK551" t="s">
        <v>33</v>
      </c>
      <c r="AT551" t="s">
        <v>75</v>
      </c>
      <c r="AV551" t="s">
        <v>4629</v>
      </c>
      <c r="AW551" t="s">
        <v>4630</v>
      </c>
      <c r="AX551" t="s">
        <v>4631</v>
      </c>
      <c r="AY551">
        <v>13.330266</v>
      </c>
      <c r="AZ551">
        <v>14.100133</v>
      </c>
      <c r="BA551" t="s">
        <v>3587</v>
      </c>
      <c r="BB551" t="s">
        <v>64</v>
      </c>
    </row>
    <row r="552" spans="1:54" x14ac:dyDescent="0.3">
      <c r="A552">
        <v>1381</v>
      </c>
      <c r="B552" t="s">
        <v>5182</v>
      </c>
      <c r="C552" s="1">
        <v>42609</v>
      </c>
      <c r="D552">
        <v>8</v>
      </c>
      <c r="E552" t="s">
        <v>212</v>
      </c>
      <c r="F552" t="s">
        <v>206</v>
      </c>
      <c r="H552">
        <v>2016</v>
      </c>
      <c r="I552" t="s">
        <v>5183</v>
      </c>
      <c r="J552" t="s">
        <v>5184</v>
      </c>
      <c r="K552" t="s">
        <v>3584</v>
      </c>
      <c r="L552">
        <v>4</v>
      </c>
      <c r="M552" t="s">
        <v>58</v>
      </c>
      <c r="N552" t="s">
        <v>9751</v>
      </c>
      <c r="W552">
        <v>4</v>
      </c>
      <c r="AH552" t="s">
        <v>30</v>
      </c>
      <c r="AT552" t="s">
        <v>75</v>
      </c>
      <c r="AU552" t="s">
        <v>4157</v>
      </c>
      <c r="AV552" t="s">
        <v>5185</v>
      </c>
      <c r="AW552" t="s">
        <v>5186</v>
      </c>
      <c r="AY552">
        <v>13.845746999999999</v>
      </c>
      <c r="AZ552">
        <v>13.721924</v>
      </c>
      <c r="BA552" t="s">
        <v>5187</v>
      </c>
      <c r="BB552" t="s">
        <v>64</v>
      </c>
    </row>
    <row r="553" spans="1:54" x14ac:dyDescent="0.3">
      <c r="A553">
        <v>1392</v>
      </c>
      <c r="B553" t="s">
        <v>5228</v>
      </c>
      <c r="C553" s="1">
        <v>42632</v>
      </c>
      <c r="D553">
        <v>9</v>
      </c>
      <c r="E553" t="s">
        <v>263</v>
      </c>
      <c r="F553" t="s">
        <v>73</v>
      </c>
      <c r="H553">
        <v>2016</v>
      </c>
      <c r="I553" t="s">
        <v>5229</v>
      </c>
      <c r="J553" t="s">
        <v>117</v>
      </c>
      <c r="K553" t="s">
        <v>81</v>
      </c>
      <c r="L553">
        <v>4</v>
      </c>
      <c r="M553" t="s">
        <v>58</v>
      </c>
      <c r="N553" t="s">
        <v>9751</v>
      </c>
      <c r="AE553">
        <v>4</v>
      </c>
      <c r="AI553" t="s">
        <v>31</v>
      </c>
      <c r="AL553" t="s">
        <v>75</v>
      </c>
      <c r="AT553" t="s">
        <v>75</v>
      </c>
      <c r="AV553" t="s">
        <v>5230</v>
      </c>
      <c r="AY553">
        <v>11.148200040000001</v>
      </c>
      <c r="AZ553">
        <v>12.7560997</v>
      </c>
      <c r="BA553" t="s">
        <v>120</v>
      </c>
      <c r="BB553" t="s">
        <v>64</v>
      </c>
    </row>
    <row r="554" spans="1:54" x14ac:dyDescent="0.3">
      <c r="A554">
        <v>1710</v>
      </c>
      <c r="B554" t="s">
        <v>6404</v>
      </c>
      <c r="C554" s="1">
        <v>43152</v>
      </c>
      <c r="D554">
        <v>2</v>
      </c>
      <c r="E554" t="s">
        <v>650</v>
      </c>
      <c r="F554" t="s">
        <v>169</v>
      </c>
      <c r="H554">
        <v>2018</v>
      </c>
      <c r="L554">
        <v>2</v>
      </c>
      <c r="M554" t="s">
        <v>58</v>
      </c>
      <c r="N554" t="s">
        <v>9751</v>
      </c>
      <c r="W554">
        <v>2</v>
      </c>
      <c r="AT554" t="s">
        <v>75</v>
      </c>
      <c r="AU554" t="s">
        <v>6405</v>
      </c>
      <c r="AV554" t="s">
        <v>6403</v>
      </c>
      <c r="AY554">
        <v>15.368282000000001</v>
      </c>
      <c r="AZ554">
        <v>18.66776466</v>
      </c>
      <c r="BA554" t="s">
        <v>3004</v>
      </c>
      <c r="BB554" t="s">
        <v>64</v>
      </c>
    </row>
    <row r="555" spans="1:54" x14ac:dyDescent="0.3">
      <c r="A555">
        <v>1788</v>
      </c>
      <c r="B555" t="s">
        <v>6698</v>
      </c>
      <c r="C555" s="1">
        <v>43300</v>
      </c>
      <c r="D555">
        <v>7</v>
      </c>
      <c r="E555" t="s">
        <v>154</v>
      </c>
      <c r="F555" t="s">
        <v>88</v>
      </c>
      <c r="H555">
        <v>2018</v>
      </c>
      <c r="I555" t="s">
        <v>6699</v>
      </c>
      <c r="J555" t="s">
        <v>5184</v>
      </c>
      <c r="K555" t="s">
        <v>3584</v>
      </c>
      <c r="L555">
        <v>18</v>
      </c>
      <c r="M555" t="s">
        <v>58</v>
      </c>
      <c r="N555" t="s">
        <v>9751</v>
      </c>
      <c r="AB555">
        <v>10</v>
      </c>
      <c r="AE555">
        <v>18</v>
      </c>
      <c r="AL555" t="s">
        <v>75</v>
      </c>
      <c r="AT555" t="s">
        <v>75</v>
      </c>
      <c r="AV555" t="s">
        <v>6700</v>
      </c>
      <c r="AY555">
        <v>14.410201000000001</v>
      </c>
      <c r="AZ555">
        <v>13.612035000000001</v>
      </c>
      <c r="BA555" t="s">
        <v>5187</v>
      </c>
      <c r="BB555" t="s">
        <v>64</v>
      </c>
    </row>
    <row r="556" spans="1:54" x14ac:dyDescent="0.3">
      <c r="A556">
        <v>1911</v>
      </c>
      <c r="B556" t="s">
        <v>7174</v>
      </c>
      <c r="C556" s="1">
        <v>43515</v>
      </c>
      <c r="D556">
        <v>2</v>
      </c>
      <c r="E556" t="s">
        <v>650</v>
      </c>
      <c r="F556" t="s">
        <v>100</v>
      </c>
      <c r="H556">
        <v>2019</v>
      </c>
      <c r="I556" t="s">
        <v>7175</v>
      </c>
      <c r="L556">
        <v>5</v>
      </c>
      <c r="M556" t="s">
        <v>58</v>
      </c>
      <c r="N556" t="s">
        <v>9751</v>
      </c>
      <c r="AB556">
        <v>9</v>
      </c>
      <c r="AE556">
        <v>5</v>
      </c>
      <c r="AT556" t="s">
        <v>75</v>
      </c>
      <c r="AV556" t="s">
        <v>7176</v>
      </c>
      <c r="AW556" t="s">
        <v>7177</v>
      </c>
      <c r="AX556" t="s">
        <v>7178</v>
      </c>
      <c r="AY556">
        <v>13.20786</v>
      </c>
      <c r="AZ556">
        <v>14.729234999999999</v>
      </c>
      <c r="BA556" t="s">
        <v>3004</v>
      </c>
      <c r="BB556" t="s">
        <v>64</v>
      </c>
    </row>
    <row r="557" spans="1:54" x14ac:dyDescent="0.3">
      <c r="A557">
        <v>1928</v>
      </c>
      <c r="B557" t="s">
        <v>7243</v>
      </c>
      <c r="C557" s="1">
        <v>43546</v>
      </c>
      <c r="D557">
        <v>3</v>
      </c>
      <c r="E557" t="s">
        <v>828</v>
      </c>
      <c r="F557" t="s">
        <v>203</v>
      </c>
      <c r="H557">
        <v>2019</v>
      </c>
      <c r="I557" t="s">
        <v>7244</v>
      </c>
      <c r="K557" t="s">
        <v>3584</v>
      </c>
      <c r="L557">
        <v>23</v>
      </c>
      <c r="M557" t="s">
        <v>58</v>
      </c>
      <c r="N557" t="s">
        <v>9751</v>
      </c>
      <c r="W557">
        <v>23</v>
      </c>
      <c r="AT557" t="s">
        <v>75</v>
      </c>
      <c r="AV557" t="s">
        <v>7245</v>
      </c>
      <c r="AW557" t="s">
        <v>7242</v>
      </c>
      <c r="AX557" t="s">
        <v>7246</v>
      </c>
      <c r="AY557">
        <v>13.12228</v>
      </c>
      <c r="AZ557">
        <v>14.295066</v>
      </c>
      <c r="BA557" t="s">
        <v>3746</v>
      </c>
      <c r="BB557" t="s">
        <v>64</v>
      </c>
    </row>
    <row r="558" spans="1:54" x14ac:dyDescent="0.3">
      <c r="A558">
        <v>1945</v>
      </c>
      <c r="B558" t="s">
        <v>7314</v>
      </c>
      <c r="C558" s="1">
        <v>43570</v>
      </c>
      <c r="D558">
        <v>4</v>
      </c>
      <c r="E558" t="s">
        <v>949</v>
      </c>
      <c r="F558" t="s">
        <v>73</v>
      </c>
      <c r="H558">
        <v>2019</v>
      </c>
      <c r="I558" t="s">
        <v>5183</v>
      </c>
      <c r="K558" t="s">
        <v>3584</v>
      </c>
      <c r="L558">
        <v>70</v>
      </c>
      <c r="M558" t="s">
        <v>58</v>
      </c>
      <c r="N558" t="s">
        <v>9751</v>
      </c>
      <c r="V558">
        <v>63</v>
      </c>
      <c r="W558">
        <v>7</v>
      </c>
      <c r="AT558" t="s">
        <v>75</v>
      </c>
      <c r="AV558" t="s">
        <v>7315</v>
      </c>
      <c r="AW558" t="s">
        <v>7316</v>
      </c>
      <c r="AX558" t="s">
        <v>7317</v>
      </c>
      <c r="AY558">
        <v>13.964223199999999</v>
      </c>
      <c r="AZ558">
        <v>13.696479200000001</v>
      </c>
      <c r="BA558" t="s">
        <v>3746</v>
      </c>
      <c r="BB558" t="s">
        <v>64</v>
      </c>
    </row>
    <row r="559" spans="1:54" x14ac:dyDescent="0.3">
      <c r="A559">
        <v>1963</v>
      </c>
      <c r="B559" t="s">
        <v>7394</v>
      </c>
      <c r="C559" s="1">
        <v>43601</v>
      </c>
      <c r="D559">
        <v>5</v>
      </c>
      <c r="E559" t="s">
        <v>55</v>
      </c>
      <c r="F559" t="s">
        <v>88</v>
      </c>
      <c r="H559">
        <v>2019</v>
      </c>
      <c r="I559" t="s">
        <v>7395</v>
      </c>
      <c r="K559" t="s">
        <v>3584</v>
      </c>
      <c r="L559">
        <v>13</v>
      </c>
      <c r="M559" t="s">
        <v>58</v>
      </c>
      <c r="N559" t="s">
        <v>9751</v>
      </c>
      <c r="AE559">
        <v>13</v>
      </c>
      <c r="AT559" t="s">
        <v>75</v>
      </c>
      <c r="AV559" t="s">
        <v>7396</v>
      </c>
      <c r="AY559">
        <v>13.582083000000001</v>
      </c>
      <c r="AZ559">
        <v>14.378833</v>
      </c>
      <c r="BA559" t="s">
        <v>3746</v>
      </c>
      <c r="BB559" t="s">
        <v>64</v>
      </c>
    </row>
    <row r="560" spans="1:54" x14ac:dyDescent="0.3">
      <c r="A560">
        <v>1970</v>
      </c>
      <c r="B560" t="s">
        <v>7422</v>
      </c>
      <c r="C560" s="1">
        <v>43610</v>
      </c>
      <c r="D560">
        <v>5</v>
      </c>
      <c r="E560" t="s">
        <v>55</v>
      </c>
      <c r="F560" t="s">
        <v>206</v>
      </c>
      <c r="H560">
        <v>2019</v>
      </c>
      <c r="I560" t="s">
        <v>7418</v>
      </c>
      <c r="K560" t="s">
        <v>3584</v>
      </c>
      <c r="L560">
        <v>5</v>
      </c>
      <c r="M560" t="s">
        <v>58</v>
      </c>
      <c r="N560" t="s">
        <v>9751</v>
      </c>
      <c r="W560">
        <v>4</v>
      </c>
      <c r="AD560">
        <v>1</v>
      </c>
      <c r="AH560" t="s">
        <v>30</v>
      </c>
      <c r="AT560" t="s">
        <v>75</v>
      </c>
      <c r="AV560" t="s">
        <v>7419</v>
      </c>
      <c r="AW560" t="s">
        <v>7420</v>
      </c>
      <c r="AX560" t="s">
        <v>7421</v>
      </c>
      <c r="AY560">
        <v>13.6915</v>
      </c>
      <c r="AZ560">
        <v>14.100099999999999</v>
      </c>
      <c r="BA560" t="s">
        <v>3746</v>
      </c>
      <c r="BB560" t="s">
        <v>64</v>
      </c>
    </row>
    <row r="561" spans="1:54" x14ac:dyDescent="0.3">
      <c r="A561">
        <v>2005</v>
      </c>
      <c r="B561" t="s">
        <v>7553</v>
      </c>
      <c r="C561" s="1">
        <v>43691</v>
      </c>
      <c r="D561">
        <v>8</v>
      </c>
      <c r="E561" t="s">
        <v>212</v>
      </c>
      <c r="F561" t="s">
        <v>169</v>
      </c>
      <c r="H561">
        <v>2019</v>
      </c>
      <c r="L561">
        <v>7</v>
      </c>
      <c r="M561" t="s">
        <v>58</v>
      </c>
      <c r="N561" t="s">
        <v>9751</v>
      </c>
      <c r="V561">
        <v>1</v>
      </c>
      <c r="W561">
        <v>1</v>
      </c>
      <c r="AE561">
        <v>5</v>
      </c>
      <c r="AK561" t="s">
        <v>33</v>
      </c>
      <c r="AT561" t="s">
        <v>75</v>
      </c>
      <c r="AV561" t="s">
        <v>7554</v>
      </c>
      <c r="AW561" t="s">
        <v>7555</v>
      </c>
      <c r="AX561" t="s">
        <v>7556</v>
      </c>
      <c r="AY561">
        <v>13.433</v>
      </c>
      <c r="AZ561">
        <v>13.833</v>
      </c>
      <c r="BA561" t="s">
        <v>3004</v>
      </c>
      <c r="BB561" t="s">
        <v>64</v>
      </c>
    </row>
    <row r="562" spans="1:54" x14ac:dyDescent="0.3">
      <c r="A562">
        <v>2053</v>
      </c>
      <c r="B562" t="s">
        <v>7716</v>
      </c>
      <c r="C562" s="1">
        <v>43768</v>
      </c>
      <c r="D562">
        <v>10</v>
      </c>
      <c r="E562" t="s">
        <v>290</v>
      </c>
      <c r="F562" t="s">
        <v>169</v>
      </c>
      <c r="H562">
        <v>2019</v>
      </c>
      <c r="K562" t="s">
        <v>3584</v>
      </c>
      <c r="L562">
        <v>0</v>
      </c>
      <c r="M562" t="s">
        <v>58</v>
      </c>
      <c r="N562" t="s">
        <v>9751</v>
      </c>
      <c r="AB562">
        <v>3</v>
      </c>
      <c r="AT562" t="s">
        <v>75</v>
      </c>
      <c r="AV562" t="s">
        <v>7717</v>
      </c>
      <c r="AW562" t="s">
        <v>7718</v>
      </c>
      <c r="AX562" t="s">
        <v>7719</v>
      </c>
      <c r="AY562">
        <v>13.280379999999999</v>
      </c>
      <c r="AZ562">
        <v>14.535014</v>
      </c>
      <c r="BA562" t="s">
        <v>3746</v>
      </c>
      <c r="BB562" t="s">
        <v>64</v>
      </c>
    </row>
    <row r="563" spans="1:54" x14ac:dyDescent="0.3">
      <c r="A563">
        <v>2059</v>
      </c>
      <c r="B563" t="s">
        <v>7738</v>
      </c>
      <c r="C563" s="1">
        <v>43784</v>
      </c>
      <c r="D563">
        <v>11</v>
      </c>
      <c r="E563" t="s">
        <v>327</v>
      </c>
      <c r="F563" t="s">
        <v>203</v>
      </c>
      <c r="H563">
        <v>2019</v>
      </c>
      <c r="K563" t="s">
        <v>7739</v>
      </c>
      <c r="L563">
        <v>5</v>
      </c>
      <c r="M563" t="s">
        <v>58</v>
      </c>
      <c r="N563" t="s">
        <v>9751</v>
      </c>
      <c r="AE563">
        <v>5</v>
      </c>
      <c r="AI563" t="s">
        <v>31</v>
      </c>
      <c r="AL563" t="s">
        <v>75</v>
      </c>
      <c r="AT563" t="s">
        <v>75</v>
      </c>
      <c r="AV563" t="s">
        <v>7740</v>
      </c>
      <c r="AY563">
        <v>13.280379999999999</v>
      </c>
      <c r="AZ563">
        <v>14.535014</v>
      </c>
      <c r="BA563" t="s">
        <v>7741</v>
      </c>
      <c r="BB563" t="s">
        <v>64</v>
      </c>
    </row>
    <row r="564" spans="1:54" x14ac:dyDescent="0.3">
      <c r="A564">
        <v>2078</v>
      </c>
      <c r="B564" t="s">
        <v>7805</v>
      </c>
      <c r="C564" s="1">
        <v>43816</v>
      </c>
      <c r="D564">
        <v>12</v>
      </c>
      <c r="E564" t="s">
        <v>390</v>
      </c>
      <c r="F564" t="s">
        <v>100</v>
      </c>
      <c r="H564">
        <v>2019</v>
      </c>
      <c r="I564" t="s">
        <v>5183</v>
      </c>
      <c r="K564" t="s">
        <v>3584</v>
      </c>
      <c r="L564">
        <v>14</v>
      </c>
      <c r="M564" t="s">
        <v>58</v>
      </c>
      <c r="N564" t="s">
        <v>9751</v>
      </c>
      <c r="AE564">
        <v>14</v>
      </c>
      <c r="AT564" t="s">
        <v>75</v>
      </c>
      <c r="AV564" t="s">
        <v>7806</v>
      </c>
      <c r="AW564" t="s">
        <v>7807</v>
      </c>
      <c r="AX564" t="s">
        <v>7808</v>
      </c>
      <c r="AY564">
        <v>13.249470000000001</v>
      </c>
      <c r="AZ564">
        <v>14.554008</v>
      </c>
      <c r="BA564" t="s">
        <v>3746</v>
      </c>
      <c r="BB564" t="s">
        <v>64</v>
      </c>
    </row>
    <row r="565" spans="1:54" x14ac:dyDescent="0.3">
      <c r="A565">
        <v>2101</v>
      </c>
      <c r="B565" t="s">
        <v>7896</v>
      </c>
      <c r="C565" s="1">
        <v>43841</v>
      </c>
      <c r="D565">
        <v>1</v>
      </c>
      <c r="E565" t="s">
        <v>500</v>
      </c>
      <c r="F565" t="s">
        <v>206</v>
      </c>
      <c r="H565">
        <v>2020</v>
      </c>
      <c r="I565" t="s">
        <v>7897</v>
      </c>
      <c r="K565" t="s">
        <v>3584</v>
      </c>
      <c r="L565">
        <v>4</v>
      </c>
      <c r="M565" t="s">
        <v>58</v>
      </c>
      <c r="N565" t="s">
        <v>9751</v>
      </c>
      <c r="AB565">
        <v>4</v>
      </c>
      <c r="AE565">
        <v>4</v>
      </c>
      <c r="AT565" t="s">
        <v>75</v>
      </c>
      <c r="AV565" t="s">
        <v>7898</v>
      </c>
      <c r="AW565" t="s">
        <v>7899</v>
      </c>
      <c r="AY565">
        <v>13.724876999999999</v>
      </c>
      <c r="AZ565">
        <v>14.075379</v>
      </c>
      <c r="BA565" t="s">
        <v>3746</v>
      </c>
      <c r="BB565" t="s">
        <v>64</v>
      </c>
    </row>
    <row r="566" spans="1:54" x14ac:dyDescent="0.3">
      <c r="A566">
        <v>2104</v>
      </c>
      <c r="B566" t="s">
        <v>7908</v>
      </c>
      <c r="C566" s="1">
        <v>43849</v>
      </c>
      <c r="D566">
        <v>1</v>
      </c>
      <c r="E566" t="s">
        <v>500</v>
      </c>
      <c r="F566" t="s">
        <v>56</v>
      </c>
      <c r="H566">
        <v>2020</v>
      </c>
      <c r="I566" t="s">
        <v>5183</v>
      </c>
      <c r="K566" t="s">
        <v>3584</v>
      </c>
      <c r="L566">
        <v>10</v>
      </c>
      <c r="M566" t="s">
        <v>58</v>
      </c>
      <c r="N566" t="s">
        <v>9751</v>
      </c>
      <c r="V566">
        <v>1</v>
      </c>
      <c r="AE566">
        <v>9</v>
      </c>
      <c r="AK566" t="s">
        <v>33</v>
      </c>
      <c r="AT566" t="s">
        <v>75</v>
      </c>
      <c r="AV566" t="s">
        <v>7909</v>
      </c>
      <c r="AW566" t="s">
        <v>7910</v>
      </c>
      <c r="AX566" t="s">
        <v>7911</v>
      </c>
      <c r="AY566">
        <v>13.499487</v>
      </c>
      <c r="AZ566">
        <v>14.497884000000001</v>
      </c>
      <c r="BA566" t="s">
        <v>3746</v>
      </c>
      <c r="BB566" t="s">
        <v>64</v>
      </c>
    </row>
    <row r="567" spans="1:54" x14ac:dyDescent="0.3">
      <c r="A567">
        <v>2142</v>
      </c>
      <c r="B567" t="s">
        <v>8058</v>
      </c>
      <c r="C567" s="1">
        <v>43912</v>
      </c>
      <c r="D567">
        <v>3</v>
      </c>
      <c r="E567" t="s">
        <v>828</v>
      </c>
      <c r="F567" t="s">
        <v>56</v>
      </c>
      <c r="H567">
        <v>2020</v>
      </c>
      <c r="K567" t="s">
        <v>3584</v>
      </c>
      <c r="L567">
        <v>92</v>
      </c>
      <c r="M567" t="s">
        <v>58</v>
      </c>
      <c r="N567" t="s">
        <v>9751</v>
      </c>
      <c r="W567">
        <v>92</v>
      </c>
      <c r="AT567" t="s">
        <v>75</v>
      </c>
      <c r="AV567" t="s">
        <v>8059</v>
      </c>
      <c r="AW567" t="s">
        <v>8060</v>
      </c>
      <c r="AY567">
        <v>13.102263000000001</v>
      </c>
      <c r="AZ567">
        <v>14.55513</v>
      </c>
      <c r="BA567" t="s">
        <v>3746</v>
      </c>
      <c r="BB567" t="s">
        <v>64</v>
      </c>
    </row>
    <row r="568" spans="1:54" x14ac:dyDescent="0.3">
      <c r="A568">
        <v>2209</v>
      </c>
      <c r="B568" t="s">
        <v>8273</v>
      </c>
      <c r="C568" s="1">
        <v>44043</v>
      </c>
      <c r="D568">
        <v>7</v>
      </c>
      <c r="E568" t="s">
        <v>154</v>
      </c>
      <c r="F568" t="s">
        <v>203</v>
      </c>
      <c r="H568">
        <v>2020</v>
      </c>
      <c r="I568" t="s">
        <v>8274</v>
      </c>
      <c r="K568" t="s">
        <v>3584</v>
      </c>
      <c r="L568">
        <v>10</v>
      </c>
      <c r="M568" t="s">
        <v>58</v>
      </c>
      <c r="N568" t="s">
        <v>9751</v>
      </c>
      <c r="AB568">
        <v>7</v>
      </c>
      <c r="AE568">
        <v>10</v>
      </c>
      <c r="AL568" t="s">
        <v>75</v>
      </c>
      <c r="AT568" t="s">
        <v>75</v>
      </c>
      <c r="AV568" t="s">
        <v>8275</v>
      </c>
      <c r="AY568">
        <v>13.125653</v>
      </c>
      <c r="AZ568">
        <v>14.603635000000001</v>
      </c>
      <c r="BA568" t="s">
        <v>3746</v>
      </c>
      <c r="BB568" t="s">
        <v>64</v>
      </c>
    </row>
    <row r="569" spans="1:54" x14ac:dyDescent="0.3">
      <c r="A569">
        <v>2291</v>
      </c>
      <c r="B569" t="s">
        <v>8560</v>
      </c>
      <c r="C569" s="1">
        <v>44202</v>
      </c>
      <c r="D569">
        <v>1</v>
      </c>
      <c r="E569" t="s">
        <v>500</v>
      </c>
      <c r="F569" t="s">
        <v>169</v>
      </c>
      <c r="H569">
        <v>2021</v>
      </c>
      <c r="J569" t="s">
        <v>385</v>
      </c>
      <c r="K569" t="s">
        <v>336</v>
      </c>
      <c r="L569">
        <v>0</v>
      </c>
      <c r="M569" t="s">
        <v>58</v>
      </c>
      <c r="N569" t="s">
        <v>9751</v>
      </c>
      <c r="AB569">
        <v>1</v>
      </c>
      <c r="AI569" t="s">
        <v>31</v>
      </c>
      <c r="AL569" t="s">
        <v>75</v>
      </c>
      <c r="AT569" t="s">
        <v>75</v>
      </c>
      <c r="AV569" t="s">
        <v>8561</v>
      </c>
      <c r="AW569" t="s">
        <v>8562</v>
      </c>
      <c r="AX569" t="s">
        <v>8563</v>
      </c>
      <c r="AY569">
        <v>12.891264</v>
      </c>
      <c r="AZ569">
        <v>11.925986290000001</v>
      </c>
      <c r="BA569" t="s">
        <v>388</v>
      </c>
      <c r="BB569" t="s">
        <v>64</v>
      </c>
    </row>
    <row r="570" spans="1:54" x14ac:dyDescent="0.3">
      <c r="A570">
        <v>705</v>
      </c>
      <c r="B570" t="s">
        <v>2641</v>
      </c>
      <c r="C570" s="1">
        <v>41789</v>
      </c>
      <c r="D570">
        <v>5</v>
      </c>
      <c r="E570" t="s">
        <v>55</v>
      </c>
      <c r="F570" t="s">
        <v>203</v>
      </c>
      <c r="H570">
        <v>2014</v>
      </c>
      <c r="I570" t="s">
        <v>2642</v>
      </c>
      <c r="J570" t="s">
        <v>94</v>
      </c>
      <c r="K570" t="s">
        <v>81</v>
      </c>
      <c r="L570">
        <v>1</v>
      </c>
      <c r="M570" t="s">
        <v>58</v>
      </c>
      <c r="N570" t="s">
        <v>9718</v>
      </c>
      <c r="AE570">
        <v>1</v>
      </c>
      <c r="AI570" t="s">
        <v>31</v>
      </c>
      <c r="AU570" t="s">
        <v>2643</v>
      </c>
      <c r="AV570" t="s">
        <v>2644</v>
      </c>
      <c r="AW570" t="s">
        <v>2645</v>
      </c>
      <c r="AY570">
        <v>10.61758041</v>
      </c>
      <c r="AZ570">
        <v>12.17827988</v>
      </c>
      <c r="BA570" t="s">
        <v>98</v>
      </c>
      <c r="BB570" t="s">
        <v>64</v>
      </c>
    </row>
    <row r="571" spans="1:54" x14ac:dyDescent="0.3">
      <c r="A571">
        <v>1201</v>
      </c>
      <c r="B571" t="s">
        <v>4518</v>
      </c>
      <c r="C571" s="1">
        <v>42283</v>
      </c>
      <c r="D571">
        <v>10</v>
      </c>
      <c r="E571" t="s">
        <v>290</v>
      </c>
      <c r="F571" t="s">
        <v>100</v>
      </c>
      <c r="H571">
        <v>2015</v>
      </c>
      <c r="L571">
        <v>28</v>
      </c>
      <c r="M571" t="s">
        <v>58</v>
      </c>
      <c r="N571" t="s">
        <v>9598</v>
      </c>
      <c r="V571">
        <v>17</v>
      </c>
      <c r="W571">
        <v>11</v>
      </c>
      <c r="AT571" t="s">
        <v>75</v>
      </c>
      <c r="AU571" t="s">
        <v>3662</v>
      </c>
      <c r="AV571" t="s">
        <v>4519</v>
      </c>
      <c r="AW571" t="s">
        <v>4520</v>
      </c>
      <c r="AX571" t="s">
        <v>4521</v>
      </c>
      <c r="AY571">
        <v>13.376911</v>
      </c>
      <c r="AZ571">
        <v>14.529470999999999</v>
      </c>
      <c r="BA571" t="s">
        <v>3004</v>
      </c>
      <c r="BB571" t="s">
        <v>64</v>
      </c>
    </row>
    <row r="572" spans="1:54" x14ac:dyDescent="0.3">
      <c r="A572">
        <v>1554</v>
      </c>
      <c r="B572" t="s">
        <v>5825</v>
      </c>
      <c r="C572" s="1">
        <v>42911</v>
      </c>
      <c r="D572">
        <v>6</v>
      </c>
      <c r="E572" t="s">
        <v>87</v>
      </c>
      <c r="F572" t="s">
        <v>56</v>
      </c>
      <c r="H572">
        <v>2017</v>
      </c>
      <c r="J572" t="s">
        <v>414</v>
      </c>
      <c r="K572" t="s">
        <v>81</v>
      </c>
      <c r="L572">
        <v>170</v>
      </c>
      <c r="M572" t="s">
        <v>58</v>
      </c>
      <c r="N572" t="s">
        <v>9598</v>
      </c>
      <c r="V572">
        <v>162</v>
      </c>
      <c r="W572">
        <v>8</v>
      </c>
      <c r="AT572" t="s">
        <v>75</v>
      </c>
      <c r="AV572" t="s">
        <v>5826</v>
      </c>
      <c r="AW572" t="s">
        <v>5827</v>
      </c>
      <c r="AY572">
        <v>12.926239969999999</v>
      </c>
      <c r="AZ572">
        <v>13.57176018</v>
      </c>
      <c r="BA572" t="s">
        <v>417</v>
      </c>
      <c r="BB572" t="s">
        <v>64</v>
      </c>
    </row>
    <row r="573" spans="1:54" x14ac:dyDescent="0.3">
      <c r="A573">
        <v>1736</v>
      </c>
      <c r="B573" t="s">
        <v>6494</v>
      </c>
      <c r="C573" s="1">
        <v>43205</v>
      </c>
      <c r="D573">
        <v>4</v>
      </c>
      <c r="E573" t="s">
        <v>949</v>
      </c>
      <c r="F573" t="s">
        <v>56</v>
      </c>
      <c r="H573">
        <v>2018</v>
      </c>
      <c r="I573" t="s">
        <v>6495</v>
      </c>
      <c r="J573" t="s">
        <v>2007</v>
      </c>
      <c r="K573" t="s">
        <v>81</v>
      </c>
      <c r="L573">
        <v>3</v>
      </c>
      <c r="M573" t="s">
        <v>58</v>
      </c>
      <c r="N573" t="s">
        <v>9598</v>
      </c>
      <c r="W573">
        <v>3</v>
      </c>
      <c r="AT573" t="s">
        <v>75</v>
      </c>
      <c r="AU573" t="s">
        <v>6496</v>
      </c>
      <c r="AV573" t="s">
        <v>6497</v>
      </c>
      <c r="AY573">
        <v>13.61792</v>
      </c>
      <c r="AZ573">
        <v>13.267009740000001</v>
      </c>
      <c r="BA573" t="s">
        <v>2008</v>
      </c>
      <c r="BB573" t="s">
        <v>64</v>
      </c>
    </row>
    <row r="574" spans="1:54" x14ac:dyDescent="0.3">
      <c r="A574">
        <v>1987</v>
      </c>
      <c r="B574" t="s">
        <v>7483</v>
      </c>
      <c r="C574" s="1">
        <v>43637</v>
      </c>
      <c r="D574">
        <v>6</v>
      </c>
      <c r="E574" t="s">
        <v>87</v>
      </c>
      <c r="F574" t="s">
        <v>203</v>
      </c>
      <c r="H574">
        <v>2019</v>
      </c>
      <c r="I574" t="s">
        <v>7484</v>
      </c>
      <c r="K574" t="s">
        <v>3583</v>
      </c>
      <c r="L574">
        <v>17</v>
      </c>
      <c r="M574" t="s">
        <v>58</v>
      </c>
      <c r="N574" t="s">
        <v>9598</v>
      </c>
      <c r="V574">
        <v>6</v>
      </c>
      <c r="W574">
        <v>11</v>
      </c>
      <c r="AT574" t="s">
        <v>75</v>
      </c>
      <c r="AV574" t="s">
        <v>7485</v>
      </c>
      <c r="AW574" t="s">
        <v>7486</v>
      </c>
      <c r="AX574" t="s">
        <v>7487</v>
      </c>
      <c r="AY574">
        <v>15.368435</v>
      </c>
      <c r="AZ574">
        <v>18.667133329999999</v>
      </c>
      <c r="BA574" t="s">
        <v>7488</v>
      </c>
      <c r="BB574" t="s">
        <v>64</v>
      </c>
    </row>
    <row r="575" spans="1:54" x14ac:dyDescent="0.3">
      <c r="A575">
        <v>2046</v>
      </c>
      <c r="B575" t="s">
        <v>7690</v>
      </c>
      <c r="C575" s="1">
        <v>43748</v>
      </c>
      <c r="D575">
        <v>10</v>
      </c>
      <c r="E575" t="s">
        <v>290</v>
      </c>
      <c r="F575" t="s">
        <v>88</v>
      </c>
      <c r="H575">
        <v>2019</v>
      </c>
      <c r="I575" t="s">
        <v>7691</v>
      </c>
      <c r="L575">
        <v>2</v>
      </c>
      <c r="M575" t="s">
        <v>58</v>
      </c>
      <c r="N575" t="s">
        <v>9598</v>
      </c>
      <c r="W575">
        <v>2</v>
      </c>
      <c r="AI575" t="s">
        <v>31</v>
      </c>
      <c r="AT575" t="s">
        <v>75</v>
      </c>
      <c r="AV575" t="s">
        <v>7692</v>
      </c>
      <c r="AY575">
        <v>13.17995</v>
      </c>
      <c r="AZ575">
        <v>14.440654</v>
      </c>
      <c r="BA575" t="s">
        <v>3004</v>
      </c>
      <c r="BB575" t="s">
        <v>64</v>
      </c>
    </row>
    <row r="576" spans="1:54" x14ac:dyDescent="0.3">
      <c r="A576">
        <v>2114</v>
      </c>
      <c r="B576" t="s">
        <v>7947</v>
      </c>
      <c r="C576" s="1">
        <v>43857</v>
      </c>
      <c r="D576">
        <v>1</v>
      </c>
      <c r="E576" t="s">
        <v>500</v>
      </c>
      <c r="F576" t="s">
        <v>73</v>
      </c>
      <c r="H576">
        <v>2020</v>
      </c>
      <c r="K576" t="s">
        <v>3584</v>
      </c>
      <c r="L576">
        <v>6</v>
      </c>
      <c r="M576" t="s">
        <v>58</v>
      </c>
      <c r="N576" t="s">
        <v>9598</v>
      </c>
      <c r="W576">
        <v>6</v>
      </c>
      <c r="AT576" t="s">
        <v>75</v>
      </c>
      <c r="AV576" t="s">
        <v>7948</v>
      </c>
      <c r="AY576">
        <v>12.931134</v>
      </c>
      <c r="AZ576">
        <v>14.647254</v>
      </c>
      <c r="BA576" t="s">
        <v>3746</v>
      </c>
      <c r="BB576" t="s">
        <v>64</v>
      </c>
    </row>
    <row r="577" spans="1:54" x14ac:dyDescent="0.3">
      <c r="A577">
        <v>2228</v>
      </c>
      <c r="B577" t="s">
        <v>8343</v>
      </c>
      <c r="C577" s="1">
        <v>44091</v>
      </c>
      <c r="D577">
        <v>9</v>
      </c>
      <c r="E577" t="s">
        <v>263</v>
      </c>
      <c r="F577" t="s">
        <v>88</v>
      </c>
      <c r="H577">
        <v>2020</v>
      </c>
      <c r="K577" t="s">
        <v>3584</v>
      </c>
      <c r="L577">
        <v>10</v>
      </c>
      <c r="M577" t="s">
        <v>58</v>
      </c>
      <c r="N577" t="s">
        <v>9598</v>
      </c>
      <c r="W577">
        <v>10</v>
      </c>
      <c r="AT577" t="s">
        <v>75</v>
      </c>
      <c r="AV577" t="s">
        <v>8344</v>
      </c>
      <c r="AW577" t="s">
        <v>8345</v>
      </c>
      <c r="AX577" t="s">
        <v>8346</v>
      </c>
      <c r="AY577">
        <v>12.916999819999999</v>
      </c>
      <c r="AZ577">
        <v>13.56700039</v>
      </c>
      <c r="BA577" t="s">
        <v>3746</v>
      </c>
      <c r="BB577" t="s">
        <v>64</v>
      </c>
    </row>
    <row r="578" spans="1:54" x14ac:dyDescent="0.3">
      <c r="A578">
        <v>2381</v>
      </c>
      <c r="B578" t="s">
        <v>8898</v>
      </c>
      <c r="C578" s="1">
        <v>44412</v>
      </c>
      <c r="D578">
        <v>8</v>
      </c>
      <c r="E578" t="s">
        <v>212</v>
      </c>
      <c r="F578" t="s">
        <v>169</v>
      </c>
      <c r="H578">
        <v>2021</v>
      </c>
      <c r="I578" t="s">
        <v>8899</v>
      </c>
      <c r="K578" t="s">
        <v>3584</v>
      </c>
      <c r="L578">
        <v>24</v>
      </c>
      <c r="M578" t="s">
        <v>58</v>
      </c>
      <c r="N578" t="s">
        <v>9598</v>
      </c>
      <c r="W578">
        <v>24</v>
      </c>
      <c r="AT578" t="s">
        <v>75</v>
      </c>
      <c r="AV578" t="s">
        <v>8900</v>
      </c>
      <c r="AW578" t="s">
        <v>8901</v>
      </c>
      <c r="AX578" t="s">
        <v>8902</v>
      </c>
      <c r="AY578">
        <v>13.173906000000001</v>
      </c>
      <c r="AZ578">
        <v>13.80340672</v>
      </c>
      <c r="BA578" t="s">
        <v>8903</v>
      </c>
      <c r="BB578" t="s">
        <v>8904</v>
      </c>
    </row>
    <row r="579" spans="1:54" x14ac:dyDescent="0.3">
      <c r="A579">
        <v>817</v>
      </c>
      <c r="B579" t="s">
        <v>3083</v>
      </c>
      <c r="C579" s="1">
        <v>41918</v>
      </c>
      <c r="D579">
        <v>10</v>
      </c>
      <c r="E579" t="s">
        <v>290</v>
      </c>
      <c r="F579" t="s">
        <v>73</v>
      </c>
      <c r="H579">
        <v>2014</v>
      </c>
      <c r="I579" t="s">
        <v>1912</v>
      </c>
      <c r="J579" t="s">
        <v>348</v>
      </c>
      <c r="K579" t="s">
        <v>81</v>
      </c>
      <c r="L579">
        <v>7</v>
      </c>
      <c r="M579" t="s">
        <v>58</v>
      </c>
      <c r="N579" t="s">
        <v>9656</v>
      </c>
      <c r="AE579">
        <v>7</v>
      </c>
      <c r="AL579" t="s">
        <v>75</v>
      </c>
      <c r="AV579" t="s">
        <v>3084</v>
      </c>
      <c r="AW579" t="s">
        <v>3085</v>
      </c>
      <c r="AY579">
        <v>11.808549879999999</v>
      </c>
      <c r="AZ579">
        <v>12.491570469999999</v>
      </c>
      <c r="BA579" t="s">
        <v>351</v>
      </c>
      <c r="BB579" t="s">
        <v>64</v>
      </c>
    </row>
    <row r="580" spans="1:54" x14ac:dyDescent="0.3">
      <c r="A580">
        <v>822</v>
      </c>
      <c r="B580" t="s">
        <v>3101</v>
      </c>
      <c r="C580" s="1">
        <v>41929</v>
      </c>
      <c r="D580">
        <v>10</v>
      </c>
      <c r="E580" t="s">
        <v>290</v>
      </c>
      <c r="F580" t="s">
        <v>203</v>
      </c>
      <c r="H580">
        <v>2014</v>
      </c>
      <c r="J580" t="s">
        <v>94</v>
      </c>
      <c r="K580" t="s">
        <v>81</v>
      </c>
      <c r="L580">
        <v>6</v>
      </c>
      <c r="M580" t="s">
        <v>58</v>
      </c>
      <c r="N580" t="s">
        <v>9656</v>
      </c>
      <c r="AE580">
        <v>6</v>
      </c>
      <c r="AL580" t="s">
        <v>75</v>
      </c>
      <c r="AV580" t="s">
        <v>3102</v>
      </c>
      <c r="AY580">
        <v>10.61758041</v>
      </c>
      <c r="AZ580">
        <v>12.17827988</v>
      </c>
      <c r="BA580" t="s">
        <v>98</v>
      </c>
      <c r="BB580" t="s">
        <v>64</v>
      </c>
    </row>
    <row r="581" spans="1:54" x14ac:dyDescent="0.3">
      <c r="A581">
        <v>887</v>
      </c>
      <c r="B581" t="s">
        <v>3344</v>
      </c>
      <c r="C581" s="1">
        <v>41994</v>
      </c>
      <c r="D581">
        <v>12</v>
      </c>
      <c r="E581" t="s">
        <v>390</v>
      </c>
      <c r="F581" t="s">
        <v>56</v>
      </c>
      <c r="H581">
        <v>2014</v>
      </c>
      <c r="J581" t="s">
        <v>785</v>
      </c>
      <c r="K581" t="s">
        <v>251</v>
      </c>
      <c r="L581">
        <v>10</v>
      </c>
      <c r="M581" t="s">
        <v>58</v>
      </c>
      <c r="N581" t="s">
        <v>9656</v>
      </c>
      <c r="AE581">
        <v>10</v>
      </c>
      <c r="AU581" t="s">
        <v>3345</v>
      </c>
      <c r="AV581" t="s">
        <v>3346</v>
      </c>
      <c r="AY581">
        <v>10.802499770000001</v>
      </c>
      <c r="AZ581">
        <v>13.452899929999999</v>
      </c>
      <c r="BA581" t="s">
        <v>788</v>
      </c>
      <c r="BB581" t="s">
        <v>64</v>
      </c>
    </row>
    <row r="582" spans="1:54" x14ac:dyDescent="0.3">
      <c r="A582">
        <v>1050</v>
      </c>
      <c r="B582" t="s">
        <v>3946</v>
      </c>
      <c r="C582" s="1">
        <v>42146</v>
      </c>
      <c r="D582">
        <v>5</v>
      </c>
      <c r="E582" t="s">
        <v>55</v>
      </c>
      <c r="F582" t="s">
        <v>203</v>
      </c>
      <c r="H582">
        <v>2015</v>
      </c>
      <c r="I582" t="s">
        <v>3947</v>
      </c>
      <c r="J582" t="s">
        <v>785</v>
      </c>
      <c r="K582" t="s">
        <v>251</v>
      </c>
      <c r="L582">
        <v>10</v>
      </c>
      <c r="M582" t="s">
        <v>58</v>
      </c>
      <c r="N582" t="s">
        <v>9656</v>
      </c>
      <c r="AE582">
        <v>10</v>
      </c>
      <c r="AJ582" t="s">
        <v>32</v>
      </c>
      <c r="AT582" t="s">
        <v>75</v>
      </c>
      <c r="AV582" t="s">
        <v>3948</v>
      </c>
      <c r="AW582" t="s">
        <v>3949</v>
      </c>
      <c r="AY582">
        <v>10.8025</v>
      </c>
      <c r="AZ582">
        <v>13.452899929999999</v>
      </c>
      <c r="BA582" t="s">
        <v>788</v>
      </c>
      <c r="BB582" t="s">
        <v>64</v>
      </c>
    </row>
    <row r="583" spans="1:54" x14ac:dyDescent="0.3">
      <c r="A583">
        <v>1097</v>
      </c>
      <c r="B583" t="s">
        <v>4121</v>
      </c>
      <c r="C583" s="1">
        <v>42192</v>
      </c>
      <c r="D583">
        <v>7</v>
      </c>
      <c r="E583" t="s">
        <v>154</v>
      </c>
      <c r="F583" t="s">
        <v>100</v>
      </c>
      <c r="H583">
        <v>2015</v>
      </c>
      <c r="J583" t="s">
        <v>613</v>
      </c>
      <c r="K583" t="s">
        <v>65</v>
      </c>
      <c r="L583">
        <v>41</v>
      </c>
      <c r="M583" t="s">
        <v>58</v>
      </c>
      <c r="N583" t="s">
        <v>9656</v>
      </c>
      <c r="V583">
        <v>1</v>
      </c>
      <c r="AE583">
        <v>40</v>
      </c>
      <c r="AK583" t="s">
        <v>33</v>
      </c>
      <c r="AT583" t="s">
        <v>75</v>
      </c>
      <c r="AV583" t="s">
        <v>4122</v>
      </c>
      <c r="AW583" t="s">
        <v>4123</v>
      </c>
      <c r="AY583">
        <v>11.050060269999999</v>
      </c>
      <c r="AZ583">
        <v>7.7101001739999999</v>
      </c>
      <c r="BA583" t="s">
        <v>4124</v>
      </c>
      <c r="BB583" t="s">
        <v>64</v>
      </c>
    </row>
    <row r="584" spans="1:54" x14ac:dyDescent="0.3">
      <c r="A584">
        <v>1132</v>
      </c>
      <c r="B584" t="s">
        <v>4252</v>
      </c>
      <c r="C584" s="1">
        <v>42211</v>
      </c>
      <c r="D584">
        <v>7</v>
      </c>
      <c r="E584" t="s">
        <v>154</v>
      </c>
      <c r="F584" t="s">
        <v>56</v>
      </c>
      <c r="H584">
        <v>2015</v>
      </c>
      <c r="L584">
        <v>3</v>
      </c>
      <c r="M584" t="s">
        <v>58</v>
      </c>
      <c r="N584" t="s">
        <v>9656</v>
      </c>
      <c r="AE584">
        <v>3</v>
      </c>
      <c r="AL584" t="s">
        <v>75</v>
      </c>
      <c r="AT584" t="s">
        <v>75</v>
      </c>
      <c r="AV584" t="s">
        <v>4250</v>
      </c>
      <c r="AY584">
        <v>13.433332999999999</v>
      </c>
      <c r="AZ584">
        <v>14.383333</v>
      </c>
      <c r="BA584" t="s">
        <v>3004</v>
      </c>
      <c r="BB584" t="s">
        <v>64</v>
      </c>
    </row>
    <row r="585" spans="1:54" x14ac:dyDescent="0.3">
      <c r="A585">
        <v>1323</v>
      </c>
      <c r="B585" t="s">
        <v>4970</v>
      </c>
      <c r="C585" s="1">
        <v>42454</v>
      </c>
      <c r="D585">
        <v>3</v>
      </c>
      <c r="E585" t="s">
        <v>828</v>
      </c>
      <c r="F585" t="s">
        <v>203</v>
      </c>
      <c r="H585">
        <v>2016</v>
      </c>
      <c r="I585" t="s">
        <v>4971</v>
      </c>
      <c r="J585" t="s">
        <v>117</v>
      </c>
      <c r="K585" t="s">
        <v>81</v>
      </c>
      <c r="L585">
        <v>5</v>
      </c>
      <c r="M585" t="s">
        <v>58</v>
      </c>
      <c r="N585" t="s">
        <v>9656</v>
      </c>
      <c r="P585" t="s">
        <v>2538</v>
      </c>
      <c r="AE585">
        <v>5</v>
      </c>
      <c r="AH585" t="s">
        <v>30</v>
      </c>
      <c r="AI585" t="s">
        <v>31</v>
      </c>
      <c r="AT585" t="s">
        <v>75</v>
      </c>
      <c r="AV585" t="s">
        <v>4972</v>
      </c>
      <c r="AY585">
        <v>11.148200040000001</v>
      </c>
      <c r="AZ585">
        <v>12.7560997</v>
      </c>
      <c r="BA585" t="s">
        <v>120</v>
      </c>
      <c r="BB585" t="s">
        <v>64</v>
      </c>
    </row>
    <row r="586" spans="1:54" x14ac:dyDescent="0.3">
      <c r="A586">
        <v>1391</v>
      </c>
      <c r="B586" t="s">
        <v>5224</v>
      </c>
      <c r="C586" s="1">
        <v>42632</v>
      </c>
      <c r="D586">
        <v>9</v>
      </c>
      <c r="E586" t="s">
        <v>263</v>
      </c>
      <c r="F586" t="s">
        <v>73</v>
      </c>
      <c r="H586">
        <v>2016</v>
      </c>
      <c r="J586" t="s">
        <v>80</v>
      </c>
      <c r="K586" t="s">
        <v>81</v>
      </c>
      <c r="L586">
        <v>6</v>
      </c>
      <c r="M586" t="s">
        <v>58</v>
      </c>
      <c r="N586" t="s">
        <v>9656</v>
      </c>
      <c r="AE586">
        <v>6</v>
      </c>
      <c r="AI586" t="s">
        <v>31</v>
      </c>
      <c r="AT586" t="s">
        <v>75</v>
      </c>
      <c r="AV586" t="s">
        <v>5225</v>
      </c>
      <c r="AW586" t="s">
        <v>5226</v>
      </c>
      <c r="AX586" t="s">
        <v>5227</v>
      </c>
      <c r="AY586">
        <v>11.848400120000001</v>
      </c>
      <c r="AZ586">
        <v>13.17329979</v>
      </c>
      <c r="BA586" t="s">
        <v>85</v>
      </c>
      <c r="BB586" t="s">
        <v>64</v>
      </c>
    </row>
    <row r="587" spans="1:54" x14ac:dyDescent="0.3">
      <c r="A587">
        <v>1505</v>
      </c>
      <c r="B587" t="s">
        <v>5649</v>
      </c>
      <c r="C587" s="1">
        <v>42830</v>
      </c>
      <c r="D587">
        <v>4</v>
      </c>
      <c r="E587" t="s">
        <v>949</v>
      </c>
      <c r="F587" t="s">
        <v>169</v>
      </c>
      <c r="H587">
        <v>2017</v>
      </c>
      <c r="I587" t="s">
        <v>5650</v>
      </c>
      <c r="J587" t="s">
        <v>80</v>
      </c>
      <c r="K587" t="s">
        <v>81</v>
      </c>
      <c r="L587">
        <v>7</v>
      </c>
      <c r="M587" t="s">
        <v>58</v>
      </c>
      <c r="N587" t="s">
        <v>9656</v>
      </c>
      <c r="AE587">
        <v>7</v>
      </c>
      <c r="AI587" t="s">
        <v>31</v>
      </c>
      <c r="AL587" t="s">
        <v>75</v>
      </c>
      <c r="AT587" t="s">
        <v>75</v>
      </c>
      <c r="AV587" t="s">
        <v>5651</v>
      </c>
      <c r="AY587">
        <v>11.834199910000001</v>
      </c>
      <c r="AZ587">
        <v>13.063899989999999</v>
      </c>
      <c r="BA587" t="s">
        <v>85</v>
      </c>
      <c r="BB587" t="s">
        <v>64</v>
      </c>
    </row>
    <row r="588" spans="1:54" x14ac:dyDescent="0.3">
      <c r="A588">
        <v>1694</v>
      </c>
      <c r="B588" t="s">
        <v>6341</v>
      </c>
      <c r="C588" s="1">
        <v>43124</v>
      </c>
      <c r="D588">
        <v>1</v>
      </c>
      <c r="E588" t="s">
        <v>500</v>
      </c>
      <c r="F588" t="s">
        <v>169</v>
      </c>
      <c r="H588">
        <v>2018</v>
      </c>
      <c r="I588" t="s">
        <v>6342</v>
      </c>
      <c r="J588" t="s">
        <v>879</v>
      </c>
      <c r="K588" t="s">
        <v>81</v>
      </c>
      <c r="L588">
        <v>1</v>
      </c>
      <c r="M588" t="s">
        <v>58</v>
      </c>
      <c r="N588" t="s">
        <v>9656</v>
      </c>
      <c r="AE588">
        <v>1</v>
      </c>
      <c r="AI588" t="s">
        <v>31</v>
      </c>
      <c r="AL588" t="s">
        <v>75</v>
      </c>
      <c r="AT588" t="s">
        <v>75</v>
      </c>
      <c r="AV588" t="s">
        <v>6343</v>
      </c>
      <c r="AY588">
        <v>11.52777004</v>
      </c>
      <c r="AZ588">
        <v>13.68237019</v>
      </c>
      <c r="BA588" t="s">
        <v>882</v>
      </c>
      <c r="BB588" t="s">
        <v>64</v>
      </c>
    </row>
    <row r="589" spans="1:54" x14ac:dyDescent="0.3">
      <c r="A589">
        <v>1815</v>
      </c>
      <c r="B589" t="s">
        <v>6803</v>
      </c>
      <c r="C589" s="1">
        <v>43369</v>
      </c>
      <c r="D589">
        <v>9</v>
      </c>
      <c r="E589" t="s">
        <v>263</v>
      </c>
      <c r="F589" t="s">
        <v>169</v>
      </c>
      <c r="H589">
        <v>2018</v>
      </c>
      <c r="I589" t="s">
        <v>6804</v>
      </c>
      <c r="J589" t="s">
        <v>999</v>
      </c>
      <c r="K589" t="s">
        <v>81</v>
      </c>
      <c r="L589">
        <v>0</v>
      </c>
      <c r="M589" t="s">
        <v>58</v>
      </c>
      <c r="N589" t="s">
        <v>9656</v>
      </c>
      <c r="AE589">
        <v>0</v>
      </c>
      <c r="AI589" t="s">
        <v>31</v>
      </c>
      <c r="AT589" t="s">
        <v>75</v>
      </c>
      <c r="AV589" t="s">
        <v>6802</v>
      </c>
      <c r="AW589" t="s">
        <v>6805</v>
      </c>
      <c r="AY589">
        <v>12.04453</v>
      </c>
      <c r="AZ589">
        <v>13.92063999</v>
      </c>
      <c r="BA589" t="s">
        <v>1003</v>
      </c>
      <c r="BB589" t="s">
        <v>64</v>
      </c>
    </row>
    <row r="590" spans="1:54" x14ac:dyDescent="0.3">
      <c r="A590">
        <v>1947</v>
      </c>
      <c r="B590" t="s">
        <v>7323</v>
      </c>
      <c r="C590" s="1">
        <v>43573</v>
      </c>
      <c r="D590">
        <v>4</v>
      </c>
      <c r="E590" t="s">
        <v>949</v>
      </c>
      <c r="F590" t="s">
        <v>88</v>
      </c>
      <c r="H590">
        <v>2019</v>
      </c>
      <c r="I590" t="s">
        <v>2881</v>
      </c>
      <c r="K590" t="s">
        <v>2519</v>
      </c>
      <c r="L590">
        <v>11</v>
      </c>
      <c r="M590" t="s">
        <v>58</v>
      </c>
      <c r="N590" t="s">
        <v>9656</v>
      </c>
      <c r="AE590">
        <v>11</v>
      </c>
      <c r="AL590" t="s">
        <v>75</v>
      </c>
      <c r="AT590" t="s">
        <v>75</v>
      </c>
      <c r="AV590" t="s">
        <v>7324</v>
      </c>
      <c r="AW590" t="s">
        <v>7325</v>
      </c>
      <c r="AX590" t="s">
        <v>7326</v>
      </c>
      <c r="AY590">
        <v>11.162559999999999</v>
      </c>
      <c r="AZ590">
        <v>14.01398</v>
      </c>
      <c r="BA590" t="s">
        <v>3137</v>
      </c>
      <c r="BB590" t="s">
        <v>64</v>
      </c>
    </row>
    <row r="591" spans="1:54" x14ac:dyDescent="0.3">
      <c r="A591">
        <v>2039</v>
      </c>
      <c r="B591" t="s">
        <v>7668</v>
      </c>
      <c r="C591" s="1">
        <v>43741</v>
      </c>
      <c r="D591">
        <v>10</v>
      </c>
      <c r="E591" t="s">
        <v>290</v>
      </c>
      <c r="F591" t="s">
        <v>88</v>
      </c>
      <c r="H591">
        <v>2019</v>
      </c>
      <c r="I591" t="s">
        <v>7669</v>
      </c>
      <c r="J591" t="s">
        <v>1498</v>
      </c>
      <c r="K591" t="s">
        <v>81</v>
      </c>
      <c r="L591">
        <v>1</v>
      </c>
      <c r="M591" t="s">
        <v>58</v>
      </c>
      <c r="N591" t="s">
        <v>9656</v>
      </c>
      <c r="AE591">
        <v>1</v>
      </c>
      <c r="AT591" t="s">
        <v>75</v>
      </c>
      <c r="AV591" t="s">
        <v>7665</v>
      </c>
      <c r="AW591" t="s">
        <v>7667</v>
      </c>
      <c r="AY591">
        <v>11.101979999999999</v>
      </c>
      <c r="AZ591">
        <v>13.69266987</v>
      </c>
      <c r="BA591" t="s">
        <v>1499</v>
      </c>
      <c r="BB591" t="s">
        <v>64</v>
      </c>
    </row>
    <row r="592" spans="1:54" x14ac:dyDescent="0.3">
      <c r="A592">
        <v>2089</v>
      </c>
      <c r="B592" t="s">
        <v>7849</v>
      </c>
      <c r="C592" s="1">
        <v>43825</v>
      </c>
      <c r="D592">
        <v>12</v>
      </c>
      <c r="E592" t="s">
        <v>390</v>
      </c>
      <c r="F592" t="s">
        <v>88</v>
      </c>
      <c r="H592">
        <v>2019</v>
      </c>
      <c r="J592" t="s">
        <v>1498</v>
      </c>
      <c r="K592" t="s">
        <v>81</v>
      </c>
      <c r="L592">
        <v>3</v>
      </c>
      <c r="M592" t="s">
        <v>58</v>
      </c>
      <c r="N592" t="s">
        <v>9656</v>
      </c>
      <c r="AE592">
        <v>3</v>
      </c>
      <c r="AI592" t="s">
        <v>31</v>
      </c>
      <c r="AT592" t="s">
        <v>75</v>
      </c>
      <c r="AU592" t="s">
        <v>7850</v>
      </c>
      <c r="AV592" t="s">
        <v>7851</v>
      </c>
      <c r="AW592" t="s">
        <v>7852</v>
      </c>
      <c r="AY592">
        <v>11.101979999999999</v>
      </c>
      <c r="AZ592">
        <v>13.69266987</v>
      </c>
      <c r="BA592" t="s">
        <v>1499</v>
      </c>
      <c r="BB592" t="s">
        <v>64</v>
      </c>
    </row>
    <row r="593" spans="1:54" x14ac:dyDescent="0.3">
      <c r="A593">
        <v>2091</v>
      </c>
      <c r="B593" t="s">
        <v>7857</v>
      </c>
      <c r="C593" s="1">
        <v>43833</v>
      </c>
      <c r="D593">
        <v>1</v>
      </c>
      <c r="E593" t="s">
        <v>500</v>
      </c>
      <c r="F593" t="s">
        <v>203</v>
      </c>
      <c r="H593">
        <v>2020</v>
      </c>
      <c r="I593" t="s">
        <v>7858</v>
      </c>
      <c r="J593" t="s">
        <v>1517</v>
      </c>
      <c r="K593" t="s">
        <v>81</v>
      </c>
      <c r="L593">
        <v>3</v>
      </c>
      <c r="M593" t="s">
        <v>58</v>
      </c>
      <c r="N593" t="s">
        <v>9656</v>
      </c>
      <c r="AE593">
        <v>3</v>
      </c>
      <c r="AI593" t="s">
        <v>31</v>
      </c>
      <c r="AL593" t="s">
        <v>75</v>
      </c>
      <c r="AT593" t="s">
        <v>75</v>
      </c>
      <c r="AV593" t="s">
        <v>7859</v>
      </c>
      <c r="AW593" t="s">
        <v>7860</v>
      </c>
      <c r="AX593" t="s">
        <v>7861</v>
      </c>
      <c r="AY593">
        <v>10.871729999999999</v>
      </c>
      <c r="AZ593">
        <v>12.8449297</v>
      </c>
      <c r="BA593" t="s">
        <v>1519</v>
      </c>
      <c r="BB593" t="s">
        <v>64</v>
      </c>
    </row>
    <row r="594" spans="1:54" x14ac:dyDescent="0.3">
      <c r="A594">
        <v>2210</v>
      </c>
      <c r="B594" t="s">
        <v>8276</v>
      </c>
      <c r="C594" s="1">
        <v>44044</v>
      </c>
      <c r="D594">
        <v>8</v>
      </c>
      <c r="E594" t="s">
        <v>212</v>
      </c>
      <c r="F594" t="s">
        <v>206</v>
      </c>
      <c r="H594">
        <v>2020</v>
      </c>
      <c r="I594" t="s">
        <v>4765</v>
      </c>
      <c r="J594" t="s">
        <v>8277</v>
      </c>
      <c r="L594">
        <v>18</v>
      </c>
      <c r="M594" t="s">
        <v>58</v>
      </c>
      <c r="N594" t="s">
        <v>9656</v>
      </c>
      <c r="AE594">
        <v>18</v>
      </c>
      <c r="AI594" t="s">
        <v>31</v>
      </c>
      <c r="AT594" t="s">
        <v>75</v>
      </c>
      <c r="AV594" t="s">
        <v>8278</v>
      </c>
      <c r="AW594" t="s">
        <v>8279</v>
      </c>
      <c r="AX594" t="s">
        <v>8280</v>
      </c>
      <c r="AY594">
        <v>10.976328000000001</v>
      </c>
      <c r="AZ594">
        <v>13.86977386</v>
      </c>
      <c r="BA594" t="s">
        <v>8281</v>
      </c>
      <c r="BB594" t="s">
        <v>64</v>
      </c>
    </row>
    <row r="595" spans="1:54" x14ac:dyDescent="0.3">
      <c r="A595">
        <v>2318</v>
      </c>
      <c r="B595" t="s">
        <v>8658</v>
      </c>
      <c r="C595" s="1">
        <v>44243</v>
      </c>
      <c r="D595">
        <v>2</v>
      </c>
      <c r="E595" t="s">
        <v>650</v>
      </c>
      <c r="F595" t="s">
        <v>100</v>
      </c>
      <c r="H595">
        <v>2021</v>
      </c>
      <c r="J595" t="s">
        <v>1268</v>
      </c>
      <c r="K595" t="s">
        <v>81</v>
      </c>
      <c r="L595">
        <v>1</v>
      </c>
      <c r="M595" t="s">
        <v>58</v>
      </c>
      <c r="N595" t="s">
        <v>9656</v>
      </c>
      <c r="AE595">
        <v>1</v>
      </c>
      <c r="AI595" t="s">
        <v>31</v>
      </c>
      <c r="AT595" t="s">
        <v>75</v>
      </c>
      <c r="AV595" t="s">
        <v>8659</v>
      </c>
      <c r="AY595">
        <v>12.496119</v>
      </c>
      <c r="AZ595">
        <v>12.78145409</v>
      </c>
      <c r="BA595" t="s">
        <v>1272</v>
      </c>
      <c r="BB595" t="s">
        <v>64</v>
      </c>
    </row>
    <row r="596" spans="1:54" x14ac:dyDescent="0.3">
      <c r="A596">
        <v>2319</v>
      </c>
      <c r="B596" t="s">
        <v>8660</v>
      </c>
      <c r="C596" s="1">
        <v>44246</v>
      </c>
      <c r="D596">
        <v>2</v>
      </c>
      <c r="E596" t="s">
        <v>650</v>
      </c>
      <c r="F596" t="s">
        <v>203</v>
      </c>
      <c r="H596">
        <v>2021</v>
      </c>
      <c r="J596" t="s">
        <v>999</v>
      </c>
      <c r="K596" t="s">
        <v>81</v>
      </c>
      <c r="L596">
        <v>20</v>
      </c>
      <c r="M596" t="s">
        <v>58</v>
      </c>
      <c r="N596" t="s">
        <v>9656</v>
      </c>
      <c r="AE596">
        <v>20</v>
      </c>
      <c r="AI596" t="s">
        <v>31</v>
      </c>
      <c r="AT596" t="s">
        <v>75</v>
      </c>
      <c r="AU596" t="s">
        <v>8661</v>
      </c>
      <c r="AV596" t="s">
        <v>8662</v>
      </c>
      <c r="AW596" t="s">
        <v>8663</v>
      </c>
      <c r="AX596" t="s">
        <v>8664</v>
      </c>
      <c r="AY596">
        <v>12.02389</v>
      </c>
      <c r="AZ596">
        <v>13.91582966</v>
      </c>
      <c r="BA596" t="s">
        <v>1003</v>
      </c>
      <c r="BB596" t="s">
        <v>64</v>
      </c>
    </row>
    <row r="597" spans="1:54" x14ac:dyDescent="0.3">
      <c r="A597">
        <v>2373</v>
      </c>
      <c r="B597" t="s">
        <v>8867</v>
      </c>
      <c r="C597" s="1">
        <v>44372</v>
      </c>
      <c r="D597">
        <v>6</v>
      </c>
      <c r="E597" t="s">
        <v>87</v>
      </c>
      <c r="F597" t="s">
        <v>203</v>
      </c>
      <c r="H597">
        <v>2021</v>
      </c>
      <c r="I597" t="s">
        <v>3761</v>
      </c>
      <c r="J597" t="s">
        <v>348</v>
      </c>
      <c r="K597" t="s">
        <v>81</v>
      </c>
      <c r="L597">
        <v>0</v>
      </c>
      <c r="M597" t="s">
        <v>58</v>
      </c>
      <c r="N597" t="s">
        <v>9656</v>
      </c>
      <c r="AB597">
        <v>20</v>
      </c>
      <c r="AI597" t="s">
        <v>31</v>
      </c>
      <c r="AT597" t="s">
        <v>75</v>
      </c>
      <c r="AU597" t="s">
        <v>7991</v>
      </c>
      <c r="AV597" t="s">
        <v>8868</v>
      </c>
      <c r="AW597" t="s">
        <v>8869</v>
      </c>
      <c r="AX597" t="s">
        <v>8870</v>
      </c>
      <c r="AY597">
        <v>11.908659999999999</v>
      </c>
      <c r="AZ597">
        <v>13.160327909999999</v>
      </c>
      <c r="BA597" t="s">
        <v>351</v>
      </c>
      <c r="BB597" t="s">
        <v>64</v>
      </c>
    </row>
    <row r="598" spans="1:54" x14ac:dyDescent="0.3">
      <c r="A598">
        <v>3</v>
      </c>
      <c r="B598" t="s">
        <v>78</v>
      </c>
      <c r="C598" s="1">
        <v>40693</v>
      </c>
      <c r="D598">
        <v>5</v>
      </c>
      <c r="E598" t="s">
        <v>55</v>
      </c>
      <c r="F598" t="s">
        <v>73</v>
      </c>
      <c r="G598">
        <v>0</v>
      </c>
      <c r="H598">
        <v>2011</v>
      </c>
      <c r="I598" t="s">
        <v>79</v>
      </c>
      <c r="J598" t="s">
        <v>80</v>
      </c>
      <c r="K598" t="s">
        <v>81</v>
      </c>
      <c r="L598">
        <v>1</v>
      </c>
      <c r="M598" t="s">
        <v>58</v>
      </c>
      <c r="N598" t="s">
        <v>9656</v>
      </c>
      <c r="Z598">
        <v>1</v>
      </c>
      <c r="AI598" t="s">
        <v>31</v>
      </c>
      <c r="AM598" t="s">
        <v>82</v>
      </c>
      <c r="AT598" t="s">
        <v>75</v>
      </c>
      <c r="AV598" t="s">
        <v>83</v>
      </c>
      <c r="AW598" t="s">
        <v>84</v>
      </c>
      <c r="BA598" t="s">
        <v>85</v>
      </c>
      <c r="BB598" t="s">
        <v>64</v>
      </c>
    </row>
    <row r="599" spans="1:54" x14ac:dyDescent="0.3">
      <c r="A599">
        <v>8</v>
      </c>
      <c r="B599" t="s">
        <v>108</v>
      </c>
      <c r="C599" s="1">
        <v>40701</v>
      </c>
      <c r="D599">
        <v>6</v>
      </c>
      <c r="E599" t="s">
        <v>87</v>
      </c>
      <c r="F599" t="s">
        <v>100</v>
      </c>
      <c r="G599">
        <v>0</v>
      </c>
      <c r="H599">
        <v>2011</v>
      </c>
      <c r="I599" t="s">
        <v>80</v>
      </c>
      <c r="J599" t="s">
        <v>80</v>
      </c>
      <c r="K599" t="s">
        <v>81</v>
      </c>
      <c r="L599">
        <v>2</v>
      </c>
      <c r="M599" t="s">
        <v>58</v>
      </c>
      <c r="N599" t="s">
        <v>9656</v>
      </c>
      <c r="X599">
        <v>2</v>
      </c>
      <c r="AI599" t="s">
        <v>31</v>
      </c>
      <c r="AM599" t="s">
        <v>82</v>
      </c>
      <c r="AT599" t="s">
        <v>75</v>
      </c>
      <c r="AV599" t="s">
        <v>109</v>
      </c>
      <c r="AW599" t="s">
        <v>95</v>
      </c>
      <c r="BA599" t="s">
        <v>85</v>
      </c>
      <c r="BB599" t="s">
        <v>64</v>
      </c>
    </row>
    <row r="600" spans="1:54" x14ac:dyDescent="0.3">
      <c r="A600">
        <v>15</v>
      </c>
      <c r="B600" t="s">
        <v>137</v>
      </c>
      <c r="C600" s="1">
        <v>40714</v>
      </c>
      <c r="D600">
        <v>6</v>
      </c>
      <c r="E600" t="s">
        <v>87</v>
      </c>
      <c r="F600" t="s">
        <v>73</v>
      </c>
      <c r="G600">
        <v>0</v>
      </c>
      <c r="H600">
        <v>2011</v>
      </c>
      <c r="I600" t="s">
        <v>138</v>
      </c>
      <c r="J600" t="s">
        <v>80</v>
      </c>
      <c r="K600" t="s">
        <v>81</v>
      </c>
      <c r="L600">
        <v>2</v>
      </c>
      <c r="M600" t="s">
        <v>58</v>
      </c>
      <c r="N600" t="s">
        <v>9656</v>
      </c>
      <c r="AE600">
        <v>2</v>
      </c>
      <c r="AI600" t="s">
        <v>31</v>
      </c>
      <c r="AN600" t="s">
        <v>36</v>
      </c>
      <c r="AV600" t="s">
        <v>139</v>
      </c>
      <c r="AW600" t="s">
        <v>140</v>
      </c>
      <c r="BA600" t="s">
        <v>85</v>
      </c>
      <c r="BB600" t="s">
        <v>64</v>
      </c>
    </row>
    <row r="601" spans="1:54" x14ac:dyDescent="0.3">
      <c r="A601">
        <v>20</v>
      </c>
      <c r="B601" t="s">
        <v>158</v>
      </c>
      <c r="C601" s="1">
        <v>40727</v>
      </c>
      <c r="D601">
        <v>7</v>
      </c>
      <c r="E601" t="s">
        <v>154</v>
      </c>
      <c r="F601" t="s">
        <v>56</v>
      </c>
      <c r="G601">
        <v>0</v>
      </c>
      <c r="H601">
        <v>2011</v>
      </c>
      <c r="I601" t="s">
        <v>80</v>
      </c>
      <c r="J601" t="s">
        <v>80</v>
      </c>
      <c r="K601" t="s">
        <v>81</v>
      </c>
      <c r="L601">
        <v>1</v>
      </c>
      <c r="M601" t="s">
        <v>58</v>
      </c>
      <c r="N601" t="s">
        <v>9656</v>
      </c>
      <c r="W601">
        <v>1</v>
      </c>
      <c r="AI601" t="s">
        <v>31</v>
      </c>
      <c r="AM601" t="s">
        <v>82</v>
      </c>
      <c r="AT601" t="s">
        <v>75</v>
      </c>
      <c r="AV601" t="s">
        <v>156</v>
      </c>
      <c r="AW601" t="s">
        <v>159</v>
      </c>
      <c r="BA601" t="s">
        <v>85</v>
      </c>
      <c r="BB601" t="s">
        <v>64</v>
      </c>
    </row>
    <row r="602" spans="1:54" x14ac:dyDescent="0.3">
      <c r="A602">
        <v>32</v>
      </c>
      <c r="B602" t="s">
        <v>202</v>
      </c>
      <c r="C602" s="1">
        <v>40746</v>
      </c>
      <c r="D602">
        <v>7</v>
      </c>
      <c r="E602" t="s">
        <v>154</v>
      </c>
      <c r="F602" t="s">
        <v>203</v>
      </c>
      <c r="G602">
        <v>3</v>
      </c>
      <c r="H602">
        <v>2011</v>
      </c>
      <c r="I602" t="s">
        <v>80</v>
      </c>
      <c r="J602" t="s">
        <v>80</v>
      </c>
      <c r="K602" t="s">
        <v>81</v>
      </c>
      <c r="L602">
        <v>0</v>
      </c>
      <c r="M602" t="s">
        <v>58</v>
      </c>
      <c r="N602" t="s">
        <v>9656</v>
      </c>
      <c r="X602">
        <v>0</v>
      </c>
      <c r="AH602" t="s">
        <v>30</v>
      </c>
      <c r="AT602" t="s">
        <v>75</v>
      </c>
      <c r="AV602" t="s">
        <v>204</v>
      </c>
      <c r="BA602" t="s">
        <v>85</v>
      </c>
      <c r="BB602" t="s">
        <v>64</v>
      </c>
    </row>
    <row r="603" spans="1:54" x14ac:dyDescent="0.3">
      <c r="A603">
        <v>33</v>
      </c>
      <c r="B603" t="s">
        <v>205</v>
      </c>
      <c r="C603" s="1">
        <v>40747</v>
      </c>
      <c r="D603">
        <v>7</v>
      </c>
      <c r="E603" t="s">
        <v>154</v>
      </c>
      <c r="F603" t="s">
        <v>206</v>
      </c>
      <c r="G603">
        <v>0</v>
      </c>
      <c r="H603">
        <v>2011</v>
      </c>
      <c r="I603" t="s">
        <v>80</v>
      </c>
      <c r="J603" t="s">
        <v>80</v>
      </c>
      <c r="K603" t="s">
        <v>81</v>
      </c>
      <c r="L603">
        <v>0</v>
      </c>
      <c r="M603" t="s">
        <v>58</v>
      </c>
      <c r="N603" t="s">
        <v>9656</v>
      </c>
      <c r="AH603" t="s">
        <v>30</v>
      </c>
      <c r="AT603" t="s">
        <v>75</v>
      </c>
      <c r="AV603" t="s">
        <v>207</v>
      </c>
      <c r="BA603" t="s">
        <v>85</v>
      </c>
      <c r="BB603" t="s">
        <v>64</v>
      </c>
    </row>
    <row r="604" spans="1:54" x14ac:dyDescent="0.3">
      <c r="A604">
        <v>34</v>
      </c>
      <c r="B604" t="s">
        <v>208</v>
      </c>
      <c r="C604" s="1">
        <v>40750</v>
      </c>
      <c r="D604">
        <v>7</v>
      </c>
      <c r="E604" t="s">
        <v>154</v>
      </c>
      <c r="F604" t="s">
        <v>100</v>
      </c>
      <c r="G604">
        <v>3</v>
      </c>
      <c r="H604">
        <v>2011</v>
      </c>
      <c r="J604" t="s">
        <v>80</v>
      </c>
      <c r="K604" t="s">
        <v>81</v>
      </c>
      <c r="L604">
        <v>2</v>
      </c>
      <c r="M604" t="s">
        <v>58</v>
      </c>
      <c r="N604" t="s">
        <v>9656</v>
      </c>
      <c r="W604">
        <v>1</v>
      </c>
      <c r="AE604">
        <v>1</v>
      </c>
      <c r="AI604" t="s">
        <v>31</v>
      </c>
      <c r="AM604" t="s">
        <v>82</v>
      </c>
      <c r="AT604" t="s">
        <v>75</v>
      </c>
      <c r="AV604" t="s">
        <v>209</v>
      </c>
      <c r="AW604" t="s">
        <v>210</v>
      </c>
      <c r="BA604" t="s">
        <v>85</v>
      </c>
      <c r="BB604" t="s">
        <v>64</v>
      </c>
    </row>
    <row r="605" spans="1:54" x14ac:dyDescent="0.3">
      <c r="A605">
        <v>35</v>
      </c>
      <c r="B605" t="s">
        <v>211</v>
      </c>
      <c r="C605" s="1">
        <v>40757</v>
      </c>
      <c r="D605">
        <v>8</v>
      </c>
      <c r="E605" t="s">
        <v>212</v>
      </c>
      <c r="F605" t="s">
        <v>100</v>
      </c>
      <c r="G605">
        <v>1</v>
      </c>
      <c r="H605">
        <v>2011</v>
      </c>
      <c r="J605" t="s">
        <v>80</v>
      </c>
      <c r="K605" t="s">
        <v>81</v>
      </c>
      <c r="L605">
        <v>1</v>
      </c>
      <c r="M605" t="s">
        <v>58</v>
      </c>
      <c r="N605" t="s">
        <v>9656</v>
      </c>
      <c r="V605">
        <v>1</v>
      </c>
      <c r="AE605">
        <v>1</v>
      </c>
      <c r="AH605" t="s">
        <v>30</v>
      </c>
      <c r="AI605" t="s">
        <v>31</v>
      </c>
      <c r="AT605" t="s">
        <v>75</v>
      </c>
      <c r="AV605" t="s">
        <v>213</v>
      </c>
      <c r="AW605" t="s">
        <v>214</v>
      </c>
      <c r="BA605" t="s">
        <v>85</v>
      </c>
      <c r="BB605" t="s">
        <v>64</v>
      </c>
    </row>
    <row r="606" spans="1:54" x14ac:dyDescent="0.3">
      <c r="A606">
        <v>54</v>
      </c>
      <c r="B606" t="s">
        <v>280</v>
      </c>
      <c r="C606" s="1">
        <v>40799</v>
      </c>
      <c r="D606">
        <v>9</v>
      </c>
      <c r="E606" t="s">
        <v>263</v>
      </c>
      <c r="F606" t="s">
        <v>100</v>
      </c>
      <c r="G606">
        <v>1</v>
      </c>
      <c r="H606">
        <v>2011</v>
      </c>
      <c r="I606" t="s">
        <v>80</v>
      </c>
      <c r="J606" t="s">
        <v>80</v>
      </c>
      <c r="K606" t="s">
        <v>81</v>
      </c>
      <c r="L606">
        <v>4</v>
      </c>
      <c r="M606" t="s">
        <v>58</v>
      </c>
      <c r="N606" t="s">
        <v>9656</v>
      </c>
      <c r="AE606">
        <v>4</v>
      </c>
      <c r="AI606" t="s">
        <v>31</v>
      </c>
      <c r="AN606" t="s">
        <v>36</v>
      </c>
      <c r="AT606" t="s">
        <v>75</v>
      </c>
      <c r="AV606" t="s">
        <v>281</v>
      </c>
      <c r="AW606" t="s">
        <v>282</v>
      </c>
      <c r="BA606" t="s">
        <v>85</v>
      </c>
      <c r="BB606" t="s">
        <v>64</v>
      </c>
    </row>
    <row r="607" spans="1:54" x14ac:dyDescent="0.3">
      <c r="A607">
        <v>56</v>
      </c>
      <c r="B607" t="s">
        <v>286</v>
      </c>
      <c r="C607" s="1">
        <v>40815</v>
      </c>
      <c r="D607">
        <v>9</v>
      </c>
      <c r="E607" t="s">
        <v>263</v>
      </c>
      <c r="F607" t="s">
        <v>88</v>
      </c>
      <c r="G607">
        <v>6</v>
      </c>
      <c r="H607">
        <v>2011</v>
      </c>
      <c r="I607" t="s">
        <v>256</v>
      </c>
      <c r="K607" t="s">
        <v>66</v>
      </c>
      <c r="L607">
        <v>2</v>
      </c>
      <c r="M607" t="s">
        <v>58</v>
      </c>
      <c r="N607" t="s">
        <v>9656</v>
      </c>
      <c r="AE607">
        <v>2</v>
      </c>
      <c r="AI607" t="s">
        <v>31</v>
      </c>
      <c r="AM607" t="s">
        <v>82</v>
      </c>
      <c r="AT607" t="s">
        <v>75</v>
      </c>
      <c r="AV607" t="s">
        <v>287</v>
      </c>
      <c r="BA607" t="s">
        <v>288</v>
      </c>
      <c r="BB607" t="s">
        <v>64</v>
      </c>
    </row>
    <row r="608" spans="1:54" x14ac:dyDescent="0.3">
      <c r="A608">
        <v>57</v>
      </c>
      <c r="B608" t="s">
        <v>289</v>
      </c>
      <c r="C608" s="1">
        <v>40817</v>
      </c>
      <c r="D608">
        <v>10</v>
      </c>
      <c r="E608" t="s">
        <v>290</v>
      </c>
      <c r="F608" t="s">
        <v>206</v>
      </c>
      <c r="G608">
        <v>2</v>
      </c>
      <c r="H608">
        <v>2011</v>
      </c>
      <c r="I608" t="s">
        <v>80</v>
      </c>
      <c r="J608" t="s">
        <v>80</v>
      </c>
      <c r="K608" t="s">
        <v>81</v>
      </c>
      <c r="L608">
        <v>3</v>
      </c>
      <c r="M608" t="s">
        <v>58</v>
      </c>
      <c r="N608" t="s">
        <v>9656</v>
      </c>
      <c r="AE608">
        <v>3</v>
      </c>
      <c r="AH608" t="s">
        <v>30</v>
      </c>
      <c r="AI608" t="s">
        <v>31</v>
      </c>
      <c r="AT608" t="s">
        <v>75</v>
      </c>
      <c r="AV608" t="s">
        <v>291</v>
      </c>
      <c r="AW608" t="s">
        <v>292</v>
      </c>
      <c r="BA608" t="s">
        <v>85</v>
      </c>
      <c r="BB608" t="s">
        <v>64</v>
      </c>
    </row>
    <row r="609" spans="1:54" x14ac:dyDescent="0.3">
      <c r="A609">
        <v>58</v>
      </c>
      <c r="B609" t="s">
        <v>293</v>
      </c>
      <c r="C609" s="1">
        <v>40817</v>
      </c>
      <c r="D609">
        <v>10</v>
      </c>
      <c r="E609" t="s">
        <v>290</v>
      </c>
      <c r="F609" t="s">
        <v>206</v>
      </c>
      <c r="G609">
        <v>0</v>
      </c>
      <c r="H609">
        <v>2011</v>
      </c>
      <c r="I609" t="s">
        <v>80</v>
      </c>
      <c r="J609" t="s">
        <v>80</v>
      </c>
      <c r="K609" t="s">
        <v>81</v>
      </c>
      <c r="L609">
        <v>2</v>
      </c>
      <c r="M609" t="s">
        <v>58</v>
      </c>
      <c r="N609" t="s">
        <v>9656</v>
      </c>
      <c r="W609">
        <v>2</v>
      </c>
      <c r="AI609" t="s">
        <v>31</v>
      </c>
      <c r="AM609" t="s">
        <v>82</v>
      </c>
      <c r="AT609" t="s">
        <v>75</v>
      </c>
      <c r="AV609" t="s">
        <v>291</v>
      </c>
      <c r="AW609" t="s">
        <v>294</v>
      </c>
      <c r="BA609" t="s">
        <v>85</v>
      </c>
      <c r="BB609" t="s">
        <v>64</v>
      </c>
    </row>
    <row r="610" spans="1:54" x14ac:dyDescent="0.3">
      <c r="A610">
        <v>64</v>
      </c>
      <c r="B610" t="s">
        <v>312</v>
      </c>
      <c r="C610" s="1">
        <v>40835</v>
      </c>
      <c r="D610">
        <v>10</v>
      </c>
      <c r="E610" t="s">
        <v>290</v>
      </c>
      <c r="F610" t="s">
        <v>169</v>
      </c>
      <c r="G610">
        <v>2</v>
      </c>
      <c r="H610">
        <v>2011</v>
      </c>
      <c r="I610" t="s">
        <v>80</v>
      </c>
      <c r="J610" t="s">
        <v>80</v>
      </c>
      <c r="K610" t="s">
        <v>81</v>
      </c>
      <c r="L610">
        <v>1</v>
      </c>
      <c r="M610" t="s">
        <v>58</v>
      </c>
      <c r="N610" t="s">
        <v>9656</v>
      </c>
      <c r="AE610">
        <v>1</v>
      </c>
      <c r="AI610" t="s">
        <v>31</v>
      </c>
      <c r="AM610" t="s">
        <v>82</v>
      </c>
      <c r="AT610" t="s">
        <v>75</v>
      </c>
      <c r="AV610" t="s">
        <v>313</v>
      </c>
      <c r="BA610" t="s">
        <v>85</v>
      </c>
      <c r="BB610" t="s">
        <v>64</v>
      </c>
    </row>
    <row r="611" spans="1:54" x14ac:dyDescent="0.3">
      <c r="A611">
        <v>77</v>
      </c>
      <c r="B611" t="s">
        <v>352</v>
      </c>
      <c r="C611" s="1">
        <v>40856</v>
      </c>
      <c r="D611">
        <v>11</v>
      </c>
      <c r="E611" t="s">
        <v>327</v>
      </c>
      <c r="F611" t="s">
        <v>169</v>
      </c>
      <c r="G611">
        <v>0</v>
      </c>
      <c r="H611">
        <v>2011</v>
      </c>
      <c r="J611" t="s">
        <v>348</v>
      </c>
      <c r="K611" t="s">
        <v>81</v>
      </c>
      <c r="L611">
        <v>2</v>
      </c>
      <c r="M611" t="s">
        <v>58</v>
      </c>
      <c r="N611" t="s">
        <v>9656</v>
      </c>
      <c r="AE611">
        <v>2</v>
      </c>
      <c r="AI611" t="s">
        <v>31</v>
      </c>
      <c r="AM611" t="s">
        <v>82</v>
      </c>
      <c r="AO611" t="s">
        <v>59</v>
      </c>
      <c r="AT611" t="s">
        <v>75</v>
      </c>
      <c r="AV611" t="s">
        <v>353</v>
      </c>
      <c r="BA611" t="s">
        <v>351</v>
      </c>
      <c r="BB611" t="s">
        <v>64</v>
      </c>
    </row>
    <row r="612" spans="1:54" x14ac:dyDescent="0.3">
      <c r="A612">
        <v>78</v>
      </c>
      <c r="B612" t="s">
        <v>354</v>
      </c>
      <c r="C612" s="1">
        <v>40859</v>
      </c>
      <c r="D612">
        <v>11</v>
      </c>
      <c r="E612" t="s">
        <v>327</v>
      </c>
      <c r="F612" t="s">
        <v>206</v>
      </c>
      <c r="G612">
        <v>3</v>
      </c>
      <c r="H612">
        <v>2011</v>
      </c>
      <c r="J612" t="s">
        <v>355</v>
      </c>
      <c r="K612" t="s">
        <v>356</v>
      </c>
      <c r="L612">
        <v>1</v>
      </c>
      <c r="M612" t="s">
        <v>58</v>
      </c>
      <c r="N612" t="s">
        <v>9656</v>
      </c>
      <c r="W612">
        <v>1</v>
      </c>
      <c r="AI612" t="s">
        <v>31</v>
      </c>
      <c r="AM612" t="s">
        <v>82</v>
      </c>
      <c r="AT612" t="s">
        <v>75</v>
      </c>
      <c r="AV612" t="s">
        <v>357</v>
      </c>
      <c r="AW612" t="s">
        <v>358</v>
      </c>
      <c r="BA612" t="s">
        <v>359</v>
      </c>
      <c r="BB612" t="s">
        <v>64</v>
      </c>
    </row>
    <row r="613" spans="1:54" x14ac:dyDescent="0.3">
      <c r="A613">
        <v>79</v>
      </c>
      <c r="B613" t="s">
        <v>360</v>
      </c>
      <c r="C613" s="1">
        <v>40860</v>
      </c>
      <c r="D613">
        <v>11</v>
      </c>
      <c r="E613" t="s">
        <v>327</v>
      </c>
      <c r="F613" t="s">
        <v>56</v>
      </c>
      <c r="G613">
        <v>1</v>
      </c>
      <c r="H613">
        <v>2011</v>
      </c>
      <c r="J613" t="s">
        <v>80</v>
      </c>
      <c r="K613" t="s">
        <v>81</v>
      </c>
      <c r="L613">
        <v>1</v>
      </c>
      <c r="M613" t="s">
        <v>58</v>
      </c>
      <c r="N613" t="s">
        <v>9656</v>
      </c>
      <c r="AE613">
        <v>1</v>
      </c>
      <c r="AI613" t="s">
        <v>31</v>
      </c>
      <c r="AM613" t="s">
        <v>82</v>
      </c>
      <c r="AT613" t="s">
        <v>75</v>
      </c>
      <c r="AV613" t="s">
        <v>361</v>
      </c>
      <c r="AW613" t="s">
        <v>362</v>
      </c>
      <c r="BA613" t="s">
        <v>85</v>
      </c>
      <c r="BB613" t="s">
        <v>64</v>
      </c>
    </row>
    <row r="614" spans="1:54" x14ac:dyDescent="0.3">
      <c r="A614">
        <v>80</v>
      </c>
      <c r="B614" t="s">
        <v>363</v>
      </c>
      <c r="C614" s="1">
        <v>40860</v>
      </c>
      <c r="D614">
        <v>11</v>
      </c>
      <c r="E614" t="s">
        <v>327</v>
      </c>
      <c r="F614" t="s">
        <v>56</v>
      </c>
      <c r="G614">
        <v>0</v>
      </c>
      <c r="H614">
        <v>2011</v>
      </c>
      <c r="J614" t="s">
        <v>57</v>
      </c>
      <c r="K614" t="s">
        <v>57</v>
      </c>
      <c r="L614">
        <v>0</v>
      </c>
      <c r="M614" t="s">
        <v>58</v>
      </c>
      <c r="N614" t="s">
        <v>9656</v>
      </c>
      <c r="AE614">
        <v>0</v>
      </c>
      <c r="AH614" t="s">
        <v>30</v>
      </c>
      <c r="AT614" t="s">
        <v>75</v>
      </c>
      <c r="AV614" t="s">
        <v>364</v>
      </c>
      <c r="AW614" t="s">
        <v>365</v>
      </c>
      <c r="AX614" t="s">
        <v>366</v>
      </c>
      <c r="BA614" t="s">
        <v>63</v>
      </c>
      <c r="BB614" t="s">
        <v>64</v>
      </c>
    </row>
    <row r="615" spans="1:54" x14ac:dyDescent="0.3">
      <c r="A615">
        <v>83</v>
      </c>
      <c r="B615" t="s">
        <v>373</v>
      </c>
      <c r="C615" s="1">
        <v>40867</v>
      </c>
      <c r="D615">
        <v>11</v>
      </c>
      <c r="E615" t="s">
        <v>327</v>
      </c>
      <c r="F615" t="s">
        <v>56</v>
      </c>
      <c r="G615">
        <v>1</v>
      </c>
      <c r="H615">
        <v>2011</v>
      </c>
      <c r="J615" t="s">
        <v>374</v>
      </c>
      <c r="K615" t="s">
        <v>57</v>
      </c>
      <c r="L615">
        <v>4</v>
      </c>
      <c r="M615" t="s">
        <v>58</v>
      </c>
      <c r="N615" t="s">
        <v>9656</v>
      </c>
      <c r="AE615">
        <v>4</v>
      </c>
      <c r="AI615" t="s">
        <v>31</v>
      </c>
      <c r="AT615" t="s">
        <v>75</v>
      </c>
      <c r="AV615" t="s">
        <v>375</v>
      </c>
      <c r="AW615" t="s">
        <v>376</v>
      </c>
      <c r="BA615" t="s">
        <v>377</v>
      </c>
      <c r="BB615" t="s">
        <v>64</v>
      </c>
    </row>
    <row r="616" spans="1:54" x14ac:dyDescent="0.3">
      <c r="A616">
        <v>86</v>
      </c>
      <c r="B616" t="s">
        <v>380</v>
      </c>
      <c r="C616" s="1">
        <v>40868</v>
      </c>
      <c r="D616">
        <v>11</v>
      </c>
      <c r="E616" t="s">
        <v>327</v>
      </c>
      <c r="F616" t="s">
        <v>73</v>
      </c>
      <c r="G616">
        <v>0</v>
      </c>
      <c r="H616">
        <v>2011</v>
      </c>
      <c r="I616" t="s">
        <v>80</v>
      </c>
      <c r="J616" t="s">
        <v>80</v>
      </c>
      <c r="K616" t="s">
        <v>81</v>
      </c>
      <c r="L616">
        <v>2</v>
      </c>
      <c r="M616" t="s">
        <v>58</v>
      </c>
      <c r="N616" t="s">
        <v>9656</v>
      </c>
      <c r="W616">
        <v>1</v>
      </c>
      <c r="AE616">
        <v>1</v>
      </c>
      <c r="AI616" t="s">
        <v>31</v>
      </c>
      <c r="AM616" t="s">
        <v>82</v>
      </c>
      <c r="AT616" t="s">
        <v>75</v>
      </c>
      <c r="AV616" t="s">
        <v>381</v>
      </c>
      <c r="AW616" t="s">
        <v>382</v>
      </c>
      <c r="AX616" t="s">
        <v>383</v>
      </c>
      <c r="BA616" t="s">
        <v>85</v>
      </c>
      <c r="BB616" t="s">
        <v>64</v>
      </c>
    </row>
    <row r="617" spans="1:54" x14ac:dyDescent="0.3">
      <c r="A617">
        <v>87</v>
      </c>
      <c r="B617" t="s">
        <v>384</v>
      </c>
      <c r="C617" s="1">
        <v>40873</v>
      </c>
      <c r="D617">
        <v>11</v>
      </c>
      <c r="E617" t="s">
        <v>327</v>
      </c>
      <c r="F617" t="s">
        <v>206</v>
      </c>
      <c r="G617">
        <v>2</v>
      </c>
      <c r="H617">
        <v>2011</v>
      </c>
      <c r="I617" t="s">
        <v>385</v>
      </c>
      <c r="J617" t="s">
        <v>385</v>
      </c>
      <c r="K617" t="s">
        <v>336</v>
      </c>
      <c r="L617">
        <v>4</v>
      </c>
      <c r="M617" t="s">
        <v>58</v>
      </c>
      <c r="N617" t="s">
        <v>9656</v>
      </c>
      <c r="AE617">
        <v>4</v>
      </c>
      <c r="AH617" t="s">
        <v>30</v>
      </c>
      <c r="AI617" t="s">
        <v>31</v>
      </c>
      <c r="AO617" t="s">
        <v>59</v>
      </c>
      <c r="AP617" t="s">
        <v>38</v>
      </c>
      <c r="AR617" t="s">
        <v>40</v>
      </c>
      <c r="AV617" t="s">
        <v>386</v>
      </c>
      <c r="AW617" t="s">
        <v>387</v>
      </c>
      <c r="BA617" t="s">
        <v>388</v>
      </c>
      <c r="BB617" t="s">
        <v>64</v>
      </c>
    </row>
    <row r="618" spans="1:54" x14ac:dyDescent="0.3">
      <c r="A618">
        <v>88</v>
      </c>
      <c r="B618" t="s">
        <v>389</v>
      </c>
      <c r="C618" s="1">
        <v>40878</v>
      </c>
      <c r="D618">
        <v>12</v>
      </c>
      <c r="E618" t="s">
        <v>390</v>
      </c>
      <c r="F618" t="s">
        <v>88</v>
      </c>
      <c r="G618">
        <v>2</v>
      </c>
      <c r="H618">
        <v>2011</v>
      </c>
      <c r="I618" t="s">
        <v>391</v>
      </c>
      <c r="J618" t="s">
        <v>80</v>
      </c>
      <c r="K618" t="s">
        <v>81</v>
      </c>
      <c r="L618">
        <v>0</v>
      </c>
      <c r="M618" t="s">
        <v>58</v>
      </c>
      <c r="N618" t="s">
        <v>9656</v>
      </c>
      <c r="W618">
        <v>0</v>
      </c>
      <c r="AH618" t="s">
        <v>30</v>
      </c>
      <c r="AT618" t="s">
        <v>75</v>
      </c>
      <c r="AV618" t="s">
        <v>392</v>
      </c>
      <c r="BA618" t="s">
        <v>85</v>
      </c>
      <c r="BB618" t="s">
        <v>64</v>
      </c>
    </row>
    <row r="619" spans="1:54" x14ac:dyDescent="0.3">
      <c r="A619">
        <v>90</v>
      </c>
      <c r="B619" t="s">
        <v>396</v>
      </c>
      <c r="C619" s="1">
        <v>40880</v>
      </c>
      <c r="D619">
        <v>12</v>
      </c>
      <c r="E619" t="s">
        <v>390</v>
      </c>
      <c r="F619" t="s">
        <v>206</v>
      </c>
      <c r="G619">
        <v>0</v>
      </c>
      <c r="H619">
        <v>2011</v>
      </c>
      <c r="I619" t="s">
        <v>80</v>
      </c>
      <c r="J619" t="s">
        <v>80</v>
      </c>
      <c r="K619" t="s">
        <v>81</v>
      </c>
      <c r="L619">
        <v>3</v>
      </c>
      <c r="M619" t="s">
        <v>58</v>
      </c>
      <c r="N619" t="s">
        <v>9656</v>
      </c>
      <c r="Z619">
        <v>1</v>
      </c>
      <c r="AE619">
        <v>2</v>
      </c>
      <c r="AI619" t="s">
        <v>31</v>
      </c>
      <c r="AM619" t="s">
        <v>82</v>
      </c>
      <c r="AT619" t="s">
        <v>75</v>
      </c>
      <c r="AV619" t="s">
        <v>397</v>
      </c>
      <c r="AW619" t="s">
        <v>398</v>
      </c>
      <c r="AX619" t="s">
        <v>399</v>
      </c>
      <c r="BA619" t="s">
        <v>85</v>
      </c>
      <c r="BB619" t="s">
        <v>64</v>
      </c>
    </row>
    <row r="620" spans="1:54" x14ac:dyDescent="0.3">
      <c r="A620">
        <v>95</v>
      </c>
      <c r="B620" t="s">
        <v>421</v>
      </c>
      <c r="C620" s="1">
        <v>40891</v>
      </c>
      <c r="D620">
        <v>12</v>
      </c>
      <c r="E620" t="s">
        <v>390</v>
      </c>
      <c r="F620" t="s">
        <v>169</v>
      </c>
      <c r="G620">
        <v>1</v>
      </c>
      <c r="H620">
        <v>2011</v>
      </c>
      <c r="I620" t="s">
        <v>80</v>
      </c>
      <c r="J620" t="s">
        <v>80</v>
      </c>
      <c r="K620" t="s">
        <v>81</v>
      </c>
      <c r="L620">
        <v>2</v>
      </c>
      <c r="M620" t="s">
        <v>58</v>
      </c>
      <c r="N620" t="s">
        <v>9656</v>
      </c>
      <c r="AE620">
        <v>2</v>
      </c>
      <c r="AH620" t="s">
        <v>30</v>
      </c>
      <c r="AI620" t="s">
        <v>31</v>
      </c>
      <c r="AM620" t="s">
        <v>82</v>
      </c>
      <c r="AT620" t="s">
        <v>75</v>
      </c>
      <c r="AV620" t="s">
        <v>422</v>
      </c>
      <c r="AW620" t="s">
        <v>423</v>
      </c>
      <c r="BA620" t="s">
        <v>85</v>
      </c>
      <c r="BB620" t="s">
        <v>64</v>
      </c>
    </row>
    <row r="621" spans="1:54" x14ac:dyDescent="0.3">
      <c r="A621">
        <v>105</v>
      </c>
      <c r="B621" t="s">
        <v>468</v>
      </c>
      <c r="C621" s="1">
        <v>40899</v>
      </c>
      <c r="D621">
        <v>12</v>
      </c>
      <c r="E621" t="s">
        <v>390</v>
      </c>
      <c r="F621" t="s">
        <v>88</v>
      </c>
      <c r="G621">
        <v>0</v>
      </c>
      <c r="H621">
        <v>2011</v>
      </c>
      <c r="I621" t="s">
        <v>335</v>
      </c>
      <c r="J621" t="s">
        <v>335</v>
      </c>
      <c r="K621" t="s">
        <v>336</v>
      </c>
      <c r="L621">
        <v>5</v>
      </c>
      <c r="M621" t="s">
        <v>58</v>
      </c>
      <c r="N621" t="s">
        <v>9656</v>
      </c>
      <c r="W621">
        <v>5</v>
      </c>
      <c r="AH621" t="s">
        <v>30</v>
      </c>
      <c r="AI621" t="s">
        <v>31</v>
      </c>
      <c r="AO621" t="s">
        <v>59</v>
      </c>
      <c r="AT621" t="s">
        <v>75</v>
      </c>
      <c r="AU621" t="s">
        <v>469</v>
      </c>
      <c r="AV621" t="s">
        <v>470</v>
      </c>
      <c r="AW621" t="s">
        <v>462</v>
      </c>
      <c r="AX621" t="s">
        <v>461</v>
      </c>
      <c r="BA621" t="s">
        <v>340</v>
      </c>
      <c r="BB621" t="s">
        <v>64</v>
      </c>
    </row>
    <row r="622" spans="1:54" x14ac:dyDescent="0.3">
      <c r="A622">
        <v>113</v>
      </c>
      <c r="B622" t="s">
        <v>499</v>
      </c>
      <c r="C622" s="1">
        <v>40911</v>
      </c>
      <c r="D622">
        <v>1</v>
      </c>
      <c r="E622" t="s">
        <v>500</v>
      </c>
      <c r="F622" t="s">
        <v>100</v>
      </c>
      <c r="G622">
        <v>2</v>
      </c>
      <c r="H622">
        <v>2012</v>
      </c>
      <c r="I622" t="s">
        <v>335</v>
      </c>
      <c r="J622" t="s">
        <v>335</v>
      </c>
      <c r="K622" t="s">
        <v>336</v>
      </c>
      <c r="L622">
        <v>1</v>
      </c>
      <c r="M622" t="s">
        <v>58</v>
      </c>
      <c r="N622" t="s">
        <v>9656</v>
      </c>
      <c r="Z622">
        <v>1</v>
      </c>
      <c r="AI622" t="s">
        <v>31</v>
      </c>
      <c r="AM622" t="s">
        <v>82</v>
      </c>
      <c r="AT622" t="s">
        <v>75</v>
      </c>
      <c r="AV622" t="s">
        <v>501</v>
      </c>
      <c r="AW622" t="s">
        <v>502</v>
      </c>
      <c r="BA622" t="s">
        <v>340</v>
      </c>
      <c r="BB622" t="s">
        <v>64</v>
      </c>
    </row>
    <row r="623" spans="1:54" x14ac:dyDescent="0.3">
      <c r="A623">
        <v>115</v>
      </c>
      <c r="B623" t="s">
        <v>510</v>
      </c>
      <c r="C623" s="1">
        <v>40911</v>
      </c>
      <c r="D623">
        <v>1</v>
      </c>
      <c r="E623" t="s">
        <v>500</v>
      </c>
      <c r="F623" t="s">
        <v>100</v>
      </c>
      <c r="G623">
        <v>0</v>
      </c>
      <c r="H623">
        <v>2012</v>
      </c>
      <c r="I623" t="s">
        <v>511</v>
      </c>
      <c r="J623" t="s">
        <v>80</v>
      </c>
      <c r="K623" t="s">
        <v>81</v>
      </c>
      <c r="L623">
        <v>1</v>
      </c>
      <c r="M623" t="s">
        <v>58</v>
      </c>
      <c r="N623" t="s">
        <v>9656</v>
      </c>
      <c r="X623">
        <v>1</v>
      </c>
      <c r="AI623" t="s">
        <v>31</v>
      </c>
      <c r="AM623" t="s">
        <v>82</v>
      </c>
      <c r="AT623" t="s">
        <v>75</v>
      </c>
      <c r="AV623" t="s">
        <v>501</v>
      </c>
      <c r="AW623" t="s">
        <v>502</v>
      </c>
      <c r="BA623" t="s">
        <v>85</v>
      </c>
      <c r="BB623" t="s">
        <v>64</v>
      </c>
    </row>
    <row r="624" spans="1:54" x14ac:dyDescent="0.3">
      <c r="A624">
        <v>124</v>
      </c>
      <c r="B624" t="s">
        <v>547</v>
      </c>
      <c r="C624" s="1">
        <v>40915</v>
      </c>
      <c r="D624">
        <v>1</v>
      </c>
      <c r="E624" t="s">
        <v>500</v>
      </c>
      <c r="F624" t="s">
        <v>206</v>
      </c>
      <c r="G624">
        <v>1</v>
      </c>
      <c r="H624">
        <v>2012</v>
      </c>
      <c r="I624" t="s">
        <v>548</v>
      </c>
      <c r="J624" t="s">
        <v>548</v>
      </c>
      <c r="K624" t="s">
        <v>251</v>
      </c>
      <c r="L624">
        <v>4</v>
      </c>
      <c r="M624" t="s">
        <v>58</v>
      </c>
      <c r="N624" t="s">
        <v>9656</v>
      </c>
      <c r="AE624">
        <v>4</v>
      </c>
      <c r="AI624" t="s">
        <v>31</v>
      </c>
      <c r="AJ624" t="s">
        <v>32</v>
      </c>
      <c r="AT624" t="s">
        <v>75</v>
      </c>
      <c r="AV624" t="s">
        <v>549</v>
      </c>
      <c r="AW624" t="s">
        <v>534</v>
      </c>
      <c r="BA624" t="s">
        <v>550</v>
      </c>
      <c r="BB624" t="s">
        <v>64</v>
      </c>
    </row>
    <row r="625" spans="1:54" x14ac:dyDescent="0.3">
      <c r="A625">
        <v>127</v>
      </c>
      <c r="B625" t="s">
        <v>560</v>
      </c>
      <c r="C625" s="1">
        <v>40919</v>
      </c>
      <c r="D625">
        <v>1</v>
      </c>
      <c r="E625" t="s">
        <v>500</v>
      </c>
      <c r="F625" t="s">
        <v>169</v>
      </c>
      <c r="G625">
        <v>0</v>
      </c>
      <c r="H625">
        <v>2012</v>
      </c>
      <c r="I625" t="s">
        <v>561</v>
      </c>
      <c r="J625" t="s">
        <v>80</v>
      </c>
      <c r="K625" t="s">
        <v>81</v>
      </c>
      <c r="L625">
        <v>0</v>
      </c>
      <c r="M625" t="s">
        <v>58</v>
      </c>
      <c r="N625" t="s">
        <v>9656</v>
      </c>
      <c r="W625">
        <v>0</v>
      </c>
      <c r="AH625" t="s">
        <v>30</v>
      </c>
      <c r="AT625" t="s">
        <v>75</v>
      </c>
      <c r="AU625" t="s">
        <v>562</v>
      </c>
      <c r="AV625" t="s">
        <v>563</v>
      </c>
      <c r="BA625" t="s">
        <v>85</v>
      </c>
      <c r="BB625" t="s">
        <v>64</v>
      </c>
    </row>
    <row r="626" spans="1:54" x14ac:dyDescent="0.3">
      <c r="A626">
        <v>128</v>
      </c>
      <c r="B626" t="s">
        <v>564</v>
      </c>
      <c r="C626" s="1">
        <v>40919</v>
      </c>
      <c r="D626">
        <v>1</v>
      </c>
      <c r="E626" t="s">
        <v>500</v>
      </c>
      <c r="F626" t="s">
        <v>169</v>
      </c>
      <c r="G626">
        <v>0</v>
      </c>
      <c r="H626">
        <v>2012</v>
      </c>
      <c r="I626" t="s">
        <v>465</v>
      </c>
      <c r="J626" t="s">
        <v>465</v>
      </c>
      <c r="K626" t="s">
        <v>336</v>
      </c>
      <c r="L626">
        <v>4</v>
      </c>
      <c r="M626" t="s">
        <v>58</v>
      </c>
      <c r="N626" t="s">
        <v>9656</v>
      </c>
      <c r="AE626">
        <v>4</v>
      </c>
      <c r="AI626" t="s">
        <v>31</v>
      </c>
      <c r="AT626" t="s">
        <v>75</v>
      </c>
      <c r="AU626" t="s">
        <v>565</v>
      </c>
      <c r="AV626" t="s">
        <v>563</v>
      </c>
      <c r="AW626" t="s">
        <v>566</v>
      </c>
      <c r="AX626" t="s">
        <v>567</v>
      </c>
      <c r="BA626" t="s">
        <v>467</v>
      </c>
      <c r="BB626" t="s">
        <v>64</v>
      </c>
    </row>
    <row r="627" spans="1:54" x14ac:dyDescent="0.3">
      <c r="A627">
        <v>131</v>
      </c>
      <c r="B627" t="s">
        <v>576</v>
      </c>
      <c r="C627" s="1">
        <v>40924</v>
      </c>
      <c r="D627">
        <v>1</v>
      </c>
      <c r="E627" t="s">
        <v>500</v>
      </c>
      <c r="F627" t="s">
        <v>73</v>
      </c>
      <c r="G627">
        <v>2</v>
      </c>
      <c r="H627">
        <v>2012</v>
      </c>
      <c r="I627" t="s">
        <v>80</v>
      </c>
      <c r="J627" t="s">
        <v>80</v>
      </c>
      <c r="K627" t="s">
        <v>81</v>
      </c>
      <c r="L627">
        <v>2</v>
      </c>
      <c r="M627" t="s">
        <v>58</v>
      </c>
      <c r="N627" t="s">
        <v>9656</v>
      </c>
      <c r="AE627">
        <v>2</v>
      </c>
      <c r="AI627" t="s">
        <v>31</v>
      </c>
      <c r="AT627" t="s">
        <v>75</v>
      </c>
      <c r="AV627" t="s">
        <v>577</v>
      </c>
      <c r="AW627" t="s">
        <v>578</v>
      </c>
      <c r="AX627" t="s">
        <v>579</v>
      </c>
      <c r="BA627" t="s">
        <v>85</v>
      </c>
      <c r="BB627" t="s">
        <v>64</v>
      </c>
    </row>
    <row r="628" spans="1:54" x14ac:dyDescent="0.3">
      <c r="A628">
        <v>132</v>
      </c>
      <c r="B628" t="s">
        <v>580</v>
      </c>
      <c r="C628" s="1">
        <v>40924</v>
      </c>
      <c r="D628">
        <v>1</v>
      </c>
      <c r="E628" t="s">
        <v>500</v>
      </c>
      <c r="F628" t="s">
        <v>73</v>
      </c>
      <c r="G628">
        <v>0</v>
      </c>
      <c r="H628">
        <v>2012</v>
      </c>
      <c r="I628" t="s">
        <v>335</v>
      </c>
      <c r="J628" t="s">
        <v>335</v>
      </c>
      <c r="K628" t="s">
        <v>336</v>
      </c>
      <c r="L628">
        <v>3</v>
      </c>
      <c r="M628" t="s">
        <v>58</v>
      </c>
      <c r="N628" t="s">
        <v>9656</v>
      </c>
      <c r="AE628">
        <v>3</v>
      </c>
      <c r="AI628" t="s">
        <v>31</v>
      </c>
      <c r="AM628" t="s">
        <v>82</v>
      </c>
      <c r="AT628" t="s">
        <v>75</v>
      </c>
      <c r="AV628" t="s">
        <v>578</v>
      </c>
      <c r="AW628" t="s">
        <v>581</v>
      </c>
      <c r="AX628" t="s">
        <v>579</v>
      </c>
      <c r="BA628" t="s">
        <v>340</v>
      </c>
      <c r="BB628" t="s">
        <v>64</v>
      </c>
    </row>
    <row r="629" spans="1:54" x14ac:dyDescent="0.3">
      <c r="A629">
        <v>139</v>
      </c>
      <c r="B629" t="s">
        <v>606</v>
      </c>
      <c r="C629" s="1">
        <v>40932</v>
      </c>
      <c r="D629">
        <v>1</v>
      </c>
      <c r="E629" t="s">
        <v>500</v>
      </c>
      <c r="F629" t="s">
        <v>100</v>
      </c>
      <c r="G629">
        <v>2</v>
      </c>
      <c r="H629">
        <v>2012</v>
      </c>
      <c r="I629" t="s">
        <v>607</v>
      </c>
      <c r="J629" t="s">
        <v>443</v>
      </c>
      <c r="K629" t="s">
        <v>430</v>
      </c>
      <c r="L629">
        <v>0</v>
      </c>
      <c r="M629" t="s">
        <v>58</v>
      </c>
      <c r="N629" t="s">
        <v>9656</v>
      </c>
      <c r="W629">
        <v>0</v>
      </c>
      <c r="AH629" t="s">
        <v>30</v>
      </c>
      <c r="AI629" t="s">
        <v>31</v>
      </c>
      <c r="AO629" t="s">
        <v>59</v>
      </c>
      <c r="AU629" t="s">
        <v>608</v>
      </c>
      <c r="AV629" t="s">
        <v>609</v>
      </c>
      <c r="AW629" t="s">
        <v>610</v>
      </c>
      <c r="AX629" t="s">
        <v>611</v>
      </c>
      <c r="BA629" t="s">
        <v>448</v>
      </c>
      <c r="BB629" t="s">
        <v>64</v>
      </c>
    </row>
    <row r="630" spans="1:54" x14ac:dyDescent="0.3">
      <c r="A630">
        <v>144</v>
      </c>
      <c r="B630" t="s">
        <v>633</v>
      </c>
      <c r="C630" s="1">
        <v>40938</v>
      </c>
      <c r="D630">
        <v>1</v>
      </c>
      <c r="E630" t="s">
        <v>500</v>
      </c>
      <c r="F630" t="s">
        <v>73</v>
      </c>
      <c r="G630">
        <v>1</v>
      </c>
      <c r="H630">
        <v>2012</v>
      </c>
      <c r="I630" t="s">
        <v>465</v>
      </c>
      <c r="J630" t="s">
        <v>465</v>
      </c>
      <c r="K630" t="s">
        <v>336</v>
      </c>
      <c r="L630">
        <v>1</v>
      </c>
      <c r="M630" t="s">
        <v>58</v>
      </c>
      <c r="N630" t="s">
        <v>9656</v>
      </c>
      <c r="AE630">
        <v>1</v>
      </c>
      <c r="AI630" t="s">
        <v>31</v>
      </c>
      <c r="AM630" t="s">
        <v>82</v>
      </c>
      <c r="AP630" t="s">
        <v>38</v>
      </c>
      <c r="AV630" t="s">
        <v>634</v>
      </c>
      <c r="AW630" t="s">
        <v>635</v>
      </c>
      <c r="BA630" t="s">
        <v>467</v>
      </c>
      <c r="BB630" t="s">
        <v>64</v>
      </c>
    </row>
    <row r="631" spans="1:54" x14ac:dyDescent="0.3">
      <c r="A631">
        <v>145</v>
      </c>
      <c r="B631" t="s">
        <v>636</v>
      </c>
      <c r="C631" s="1">
        <v>40938</v>
      </c>
      <c r="D631">
        <v>1</v>
      </c>
      <c r="E631" t="s">
        <v>500</v>
      </c>
      <c r="F631" t="s">
        <v>73</v>
      </c>
      <c r="G631">
        <v>0</v>
      </c>
      <c r="H631">
        <v>2012</v>
      </c>
      <c r="I631" t="s">
        <v>80</v>
      </c>
      <c r="J631" t="s">
        <v>80</v>
      </c>
      <c r="K631" t="s">
        <v>81</v>
      </c>
      <c r="L631">
        <v>5</v>
      </c>
      <c r="M631" t="s">
        <v>58</v>
      </c>
      <c r="N631" t="s">
        <v>9656</v>
      </c>
      <c r="W631">
        <v>1</v>
      </c>
      <c r="AE631">
        <v>4</v>
      </c>
      <c r="AH631" t="s">
        <v>30</v>
      </c>
      <c r="AI631" t="s">
        <v>31</v>
      </c>
      <c r="AM631" t="s">
        <v>82</v>
      </c>
      <c r="AO631" t="s">
        <v>59</v>
      </c>
      <c r="AU631" t="s">
        <v>637</v>
      </c>
      <c r="AV631" t="s">
        <v>638</v>
      </c>
      <c r="AW631" t="s">
        <v>639</v>
      </c>
      <c r="AX631" t="s">
        <v>640</v>
      </c>
      <c r="BA631" t="s">
        <v>85</v>
      </c>
      <c r="BB631" t="s">
        <v>64</v>
      </c>
    </row>
    <row r="632" spans="1:54" x14ac:dyDescent="0.3">
      <c r="A632">
        <v>147</v>
      </c>
      <c r="B632" t="s">
        <v>649</v>
      </c>
      <c r="C632" s="1">
        <v>40941</v>
      </c>
      <c r="D632">
        <v>2</v>
      </c>
      <c r="E632" t="s">
        <v>650</v>
      </c>
      <c r="F632" t="s">
        <v>88</v>
      </c>
      <c r="G632">
        <v>1</v>
      </c>
      <c r="H632">
        <v>2012</v>
      </c>
      <c r="I632" t="s">
        <v>651</v>
      </c>
      <c r="J632" t="s">
        <v>80</v>
      </c>
      <c r="K632" t="s">
        <v>81</v>
      </c>
      <c r="L632">
        <v>6</v>
      </c>
      <c r="M632" t="s">
        <v>58</v>
      </c>
      <c r="N632" t="s">
        <v>9656</v>
      </c>
      <c r="V632">
        <v>6</v>
      </c>
      <c r="AH632" t="s">
        <v>30</v>
      </c>
      <c r="AI632" t="s">
        <v>31</v>
      </c>
      <c r="AT632" t="s">
        <v>75</v>
      </c>
      <c r="AU632" t="s">
        <v>652</v>
      </c>
      <c r="AV632" t="s">
        <v>653</v>
      </c>
      <c r="AW632" t="s">
        <v>654</v>
      </c>
      <c r="AX632" t="s">
        <v>655</v>
      </c>
      <c r="BA632" t="s">
        <v>85</v>
      </c>
      <c r="BB632" t="s">
        <v>64</v>
      </c>
    </row>
    <row r="633" spans="1:54" x14ac:dyDescent="0.3">
      <c r="A633">
        <v>150</v>
      </c>
      <c r="B633" t="s">
        <v>665</v>
      </c>
      <c r="C633" s="1">
        <v>40944</v>
      </c>
      <c r="D633">
        <v>2</v>
      </c>
      <c r="E633" t="s">
        <v>650</v>
      </c>
      <c r="F633" t="s">
        <v>56</v>
      </c>
      <c r="G633">
        <v>1</v>
      </c>
      <c r="H633">
        <v>2012</v>
      </c>
      <c r="I633" t="s">
        <v>80</v>
      </c>
      <c r="J633" t="s">
        <v>80</v>
      </c>
      <c r="K633" t="s">
        <v>81</v>
      </c>
      <c r="L633">
        <v>2</v>
      </c>
      <c r="M633" t="s">
        <v>58</v>
      </c>
      <c r="N633" t="s">
        <v>9656</v>
      </c>
      <c r="AE633">
        <v>2</v>
      </c>
      <c r="AI633" t="s">
        <v>31</v>
      </c>
      <c r="AM633" t="s">
        <v>82</v>
      </c>
      <c r="AT633" t="s">
        <v>75</v>
      </c>
      <c r="AV633" t="s">
        <v>666</v>
      </c>
      <c r="AW633" t="s">
        <v>667</v>
      </c>
      <c r="BA633" t="s">
        <v>85</v>
      </c>
      <c r="BB633" t="s">
        <v>64</v>
      </c>
    </row>
    <row r="634" spans="1:54" x14ac:dyDescent="0.3">
      <c r="A634">
        <v>152</v>
      </c>
      <c r="B634" t="s">
        <v>671</v>
      </c>
      <c r="C634" s="1">
        <v>40945</v>
      </c>
      <c r="D634">
        <v>2</v>
      </c>
      <c r="E634" t="s">
        <v>650</v>
      </c>
      <c r="F634" t="s">
        <v>73</v>
      </c>
      <c r="G634">
        <v>0</v>
      </c>
      <c r="H634">
        <v>2012</v>
      </c>
      <c r="I634" t="s">
        <v>80</v>
      </c>
      <c r="J634" t="s">
        <v>80</v>
      </c>
      <c r="K634" t="s">
        <v>81</v>
      </c>
      <c r="L634">
        <v>3</v>
      </c>
      <c r="M634" t="s">
        <v>58</v>
      </c>
      <c r="N634" t="s">
        <v>9656</v>
      </c>
      <c r="AE634">
        <v>3</v>
      </c>
      <c r="AH634" t="s">
        <v>30</v>
      </c>
      <c r="AN634" t="s">
        <v>36</v>
      </c>
      <c r="AV634" t="s">
        <v>667</v>
      </c>
      <c r="AW634" t="s">
        <v>672</v>
      </c>
      <c r="AX634" t="s">
        <v>673</v>
      </c>
      <c r="BA634" t="s">
        <v>85</v>
      </c>
      <c r="BB634" t="s">
        <v>64</v>
      </c>
    </row>
    <row r="635" spans="1:54" x14ac:dyDescent="0.3">
      <c r="A635">
        <v>191</v>
      </c>
      <c r="B635" t="s">
        <v>839</v>
      </c>
      <c r="C635" s="1">
        <v>40972</v>
      </c>
      <c r="D635">
        <v>3</v>
      </c>
      <c r="E635" t="s">
        <v>828</v>
      </c>
      <c r="F635" t="s">
        <v>56</v>
      </c>
      <c r="G635">
        <v>1</v>
      </c>
      <c r="H635">
        <v>2012</v>
      </c>
      <c r="I635" t="s">
        <v>840</v>
      </c>
      <c r="J635" t="s">
        <v>443</v>
      </c>
      <c r="K635" t="s">
        <v>430</v>
      </c>
      <c r="L635">
        <v>1</v>
      </c>
      <c r="M635" t="s">
        <v>58</v>
      </c>
      <c r="N635" t="s">
        <v>9656</v>
      </c>
      <c r="W635">
        <v>1</v>
      </c>
      <c r="AI635" t="s">
        <v>31</v>
      </c>
      <c r="AM635" t="s">
        <v>82</v>
      </c>
      <c r="AU635" t="s">
        <v>841</v>
      </c>
      <c r="AV635" t="s">
        <v>842</v>
      </c>
      <c r="AW635" t="s">
        <v>843</v>
      </c>
      <c r="BA635" t="s">
        <v>448</v>
      </c>
      <c r="BB635" t="s">
        <v>64</v>
      </c>
    </row>
    <row r="636" spans="1:54" x14ac:dyDescent="0.3">
      <c r="A636">
        <v>240</v>
      </c>
      <c r="B636" t="s">
        <v>1042</v>
      </c>
      <c r="C636" s="1">
        <v>41025</v>
      </c>
      <c r="D636">
        <v>4</v>
      </c>
      <c r="E636" t="s">
        <v>949</v>
      </c>
      <c r="F636" t="s">
        <v>88</v>
      </c>
      <c r="G636">
        <v>1</v>
      </c>
      <c r="H636">
        <v>2012</v>
      </c>
      <c r="I636" t="s">
        <v>1043</v>
      </c>
      <c r="J636" t="s">
        <v>80</v>
      </c>
      <c r="K636" t="s">
        <v>81</v>
      </c>
      <c r="L636">
        <v>1</v>
      </c>
      <c r="M636" t="s">
        <v>58</v>
      </c>
      <c r="N636" t="s">
        <v>9656</v>
      </c>
      <c r="W636">
        <v>1</v>
      </c>
      <c r="AI636" t="s">
        <v>31</v>
      </c>
      <c r="AM636" t="s">
        <v>82</v>
      </c>
      <c r="AT636" t="s">
        <v>75</v>
      </c>
      <c r="AV636" t="s">
        <v>1044</v>
      </c>
      <c r="AW636" t="s">
        <v>1041</v>
      </c>
      <c r="BA636" t="s">
        <v>85</v>
      </c>
      <c r="BB636" t="s">
        <v>64</v>
      </c>
    </row>
    <row r="637" spans="1:54" x14ac:dyDescent="0.3">
      <c r="A637">
        <v>291</v>
      </c>
      <c r="B637" t="s">
        <v>1241</v>
      </c>
      <c r="C637" s="1">
        <v>41103</v>
      </c>
      <c r="D637">
        <v>7</v>
      </c>
      <c r="E637" t="s">
        <v>154</v>
      </c>
      <c r="F637" t="s">
        <v>203</v>
      </c>
      <c r="G637">
        <v>2</v>
      </c>
      <c r="H637">
        <v>2012</v>
      </c>
      <c r="I637" t="s">
        <v>1242</v>
      </c>
      <c r="J637" t="s">
        <v>80</v>
      </c>
      <c r="K637" t="s">
        <v>81</v>
      </c>
      <c r="L637">
        <v>10</v>
      </c>
      <c r="M637" t="s">
        <v>58</v>
      </c>
      <c r="N637" t="s">
        <v>9656</v>
      </c>
      <c r="AE637">
        <v>10</v>
      </c>
      <c r="AH637" t="s">
        <v>30</v>
      </c>
      <c r="AI637" t="s">
        <v>31</v>
      </c>
      <c r="AM637" t="s">
        <v>82</v>
      </c>
      <c r="AQ637" t="s">
        <v>39</v>
      </c>
      <c r="AU637" t="s">
        <v>1243</v>
      </c>
      <c r="AV637" t="s">
        <v>1244</v>
      </c>
      <c r="AW637" t="s">
        <v>1245</v>
      </c>
      <c r="AX637" t="s">
        <v>1245</v>
      </c>
      <c r="BA637" t="s">
        <v>85</v>
      </c>
      <c r="BB637" t="s">
        <v>64</v>
      </c>
    </row>
    <row r="638" spans="1:54" x14ac:dyDescent="0.3">
      <c r="A638">
        <v>293</v>
      </c>
      <c r="B638" t="s">
        <v>1250</v>
      </c>
      <c r="C638" s="1">
        <v>41112</v>
      </c>
      <c r="D638">
        <v>7</v>
      </c>
      <c r="E638" t="s">
        <v>154</v>
      </c>
      <c r="F638" t="s">
        <v>56</v>
      </c>
      <c r="G638">
        <v>2</v>
      </c>
      <c r="H638">
        <v>2012</v>
      </c>
      <c r="I638" t="s">
        <v>1251</v>
      </c>
      <c r="J638" t="s">
        <v>335</v>
      </c>
      <c r="K638" t="s">
        <v>336</v>
      </c>
      <c r="L638">
        <v>2</v>
      </c>
      <c r="M638" t="s">
        <v>58</v>
      </c>
      <c r="N638" t="s">
        <v>9656</v>
      </c>
      <c r="AE638">
        <v>2</v>
      </c>
      <c r="AJ638" t="s">
        <v>32</v>
      </c>
      <c r="AM638" t="s">
        <v>82</v>
      </c>
      <c r="AT638" t="s">
        <v>75</v>
      </c>
      <c r="AU638" t="s">
        <v>741</v>
      </c>
      <c r="AV638" t="s">
        <v>1252</v>
      </c>
      <c r="BA638" t="s">
        <v>340</v>
      </c>
      <c r="BB638" t="s">
        <v>64</v>
      </c>
    </row>
    <row r="639" spans="1:54" x14ac:dyDescent="0.3">
      <c r="A639">
        <v>294</v>
      </c>
      <c r="B639" t="s">
        <v>1253</v>
      </c>
      <c r="C639" s="1">
        <v>41112</v>
      </c>
      <c r="D639">
        <v>7</v>
      </c>
      <c r="E639" t="s">
        <v>154</v>
      </c>
      <c r="F639" t="s">
        <v>56</v>
      </c>
      <c r="G639">
        <v>0</v>
      </c>
      <c r="H639">
        <v>2012</v>
      </c>
      <c r="I639" t="s">
        <v>1254</v>
      </c>
      <c r="J639" t="s">
        <v>57</v>
      </c>
      <c r="K639" t="s">
        <v>57</v>
      </c>
      <c r="L639">
        <v>1</v>
      </c>
      <c r="M639" t="s">
        <v>58</v>
      </c>
      <c r="N639" t="s">
        <v>9656</v>
      </c>
      <c r="AE639">
        <v>1</v>
      </c>
      <c r="AH639" t="s">
        <v>30</v>
      </c>
      <c r="AT639" t="s">
        <v>75</v>
      </c>
      <c r="AV639" t="s">
        <v>1255</v>
      </c>
      <c r="AW639" t="s">
        <v>1256</v>
      </c>
      <c r="BA639" t="s">
        <v>63</v>
      </c>
      <c r="BB639" t="s">
        <v>64</v>
      </c>
    </row>
    <row r="640" spans="1:54" x14ac:dyDescent="0.3">
      <c r="A640">
        <v>299</v>
      </c>
      <c r="B640" t="s">
        <v>1273</v>
      </c>
      <c r="C640" s="1">
        <v>41115</v>
      </c>
      <c r="D640">
        <v>7</v>
      </c>
      <c r="E640" t="s">
        <v>154</v>
      </c>
      <c r="F640" t="s">
        <v>169</v>
      </c>
      <c r="G640">
        <v>0</v>
      </c>
      <c r="H640">
        <v>2012</v>
      </c>
      <c r="I640" t="s">
        <v>927</v>
      </c>
      <c r="J640" t="s">
        <v>80</v>
      </c>
      <c r="K640" t="s">
        <v>81</v>
      </c>
      <c r="L640">
        <v>2</v>
      </c>
      <c r="M640" t="s">
        <v>58</v>
      </c>
      <c r="N640" t="s">
        <v>9656</v>
      </c>
      <c r="AE640">
        <v>2</v>
      </c>
      <c r="AI640" t="s">
        <v>31</v>
      </c>
      <c r="AT640" t="s">
        <v>75</v>
      </c>
      <c r="AU640" t="s">
        <v>1274</v>
      </c>
      <c r="AV640" t="s">
        <v>1275</v>
      </c>
      <c r="AW640" t="s">
        <v>1276</v>
      </c>
      <c r="BA640" t="s">
        <v>85</v>
      </c>
      <c r="BB640" t="s">
        <v>64</v>
      </c>
    </row>
    <row r="641" spans="1:54" x14ac:dyDescent="0.3">
      <c r="A641">
        <v>312</v>
      </c>
      <c r="B641" t="s">
        <v>1322</v>
      </c>
      <c r="C641" s="1">
        <v>41129</v>
      </c>
      <c r="D641">
        <v>8</v>
      </c>
      <c r="E641" t="s">
        <v>212</v>
      </c>
      <c r="F641" t="s">
        <v>169</v>
      </c>
      <c r="G641">
        <v>1</v>
      </c>
      <c r="H641">
        <v>2012</v>
      </c>
      <c r="I641" t="s">
        <v>1323</v>
      </c>
      <c r="J641" t="s">
        <v>80</v>
      </c>
      <c r="K641" t="s">
        <v>81</v>
      </c>
      <c r="L641">
        <v>1</v>
      </c>
      <c r="M641" t="s">
        <v>58</v>
      </c>
      <c r="N641" t="s">
        <v>9656</v>
      </c>
      <c r="AE641">
        <v>1</v>
      </c>
      <c r="AI641" t="s">
        <v>31</v>
      </c>
      <c r="AM641" t="s">
        <v>82</v>
      </c>
      <c r="AT641" t="s">
        <v>75</v>
      </c>
      <c r="AV641" t="s">
        <v>1324</v>
      </c>
      <c r="AW641" t="s">
        <v>1325</v>
      </c>
      <c r="BA641" t="s">
        <v>85</v>
      </c>
      <c r="BB641" t="s">
        <v>64</v>
      </c>
    </row>
    <row r="642" spans="1:54" x14ac:dyDescent="0.3">
      <c r="A642">
        <v>320</v>
      </c>
      <c r="B642" t="s">
        <v>1356</v>
      </c>
      <c r="C642" s="1">
        <v>41136</v>
      </c>
      <c r="D642">
        <v>8</v>
      </c>
      <c r="E642" t="s">
        <v>212</v>
      </c>
      <c r="F642" t="s">
        <v>169</v>
      </c>
      <c r="G642">
        <v>1</v>
      </c>
      <c r="H642">
        <v>2012</v>
      </c>
      <c r="I642" t="s">
        <v>715</v>
      </c>
      <c r="J642" t="s">
        <v>335</v>
      </c>
      <c r="K642" t="s">
        <v>336</v>
      </c>
      <c r="L642">
        <v>1</v>
      </c>
      <c r="M642" t="s">
        <v>58</v>
      </c>
      <c r="N642" t="s">
        <v>9656</v>
      </c>
      <c r="W642">
        <v>1</v>
      </c>
      <c r="AI642" t="s">
        <v>31</v>
      </c>
      <c r="AM642" t="s">
        <v>82</v>
      </c>
      <c r="AT642" t="s">
        <v>75</v>
      </c>
      <c r="AU642" t="s">
        <v>1357</v>
      </c>
      <c r="AV642" t="s">
        <v>1358</v>
      </c>
      <c r="BA642" t="s">
        <v>340</v>
      </c>
      <c r="BB642" t="s">
        <v>64</v>
      </c>
    </row>
    <row r="643" spans="1:54" x14ac:dyDescent="0.3">
      <c r="A643">
        <v>345</v>
      </c>
      <c r="B643" t="s">
        <v>1455</v>
      </c>
      <c r="C643" s="1">
        <v>41188</v>
      </c>
      <c r="D643">
        <v>10</v>
      </c>
      <c r="E643" t="s">
        <v>290</v>
      </c>
      <c r="F643" t="s">
        <v>206</v>
      </c>
      <c r="G643">
        <v>0</v>
      </c>
      <c r="H643">
        <v>2012</v>
      </c>
      <c r="I643" t="s">
        <v>1456</v>
      </c>
      <c r="K643" t="s">
        <v>336</v>
      </c>
      <c r="L643">
        <v>17</v>
      </c>
      <c r="M643" t="s">
        <v>58</v>
      </c>
      <c r="N643" t="s">
        <v>9656</v>
      </c>
      <c r="AE643">
        <v>17</v>
      </c>
      <c r="AI643" t="s">
        <v>31</v>
      </c>
      <c r="AT643" t="s">
        <v>75</v>
      </c>
      <c r="AV643" t="s">
        <v>1457</v>
      </c>
      <c r="AW643" t="s">
        <v>1458</v>
      </c>
      <c r="BA643" t="s">
        <v>1459</v>
      </c>
      <c r="BB643" t="s">
        <v>64</v>
      </c>
    </row>
    <row r="644" spans="1:54" x14ac:dyDescent="0.3">
      <c r="A644">
        <v>351</v>
      </c>
      <c r="B644" t="s">
        <v>1475</v>
      </c>
      <c r="C644" s="1">
        <v>41195</v>
      </c>
      <c r="D644">
        <v>10</v>
      </c>
      <c r="E644" t="s">
        <v>290</v>
      </c>
      <c r="F644" t="s">
        <v>206</v>
      </c>
      <c r="G644">
        <v>0</v>
      </c>
      <c r="H644">
        <v>2012</v>
      </c>
      <c r="I644" t="s">
        <v>80</v>
      </c>
      <c r="J644" t="s">
        <v>80</v>
      </c>
      <c r="K644" t="s">
        <v>81</v>
      </c>
      <c r="L644">
        <v>0</v>
      </c>
      <c r="M644" t="s">
        <v>58</v>
      </c>
      <c r="N644" t="s">
        <v>9656</v>
      </c>
      <c r="AE644">
        <v>0</v>
      </c>
      <c r="AI644" t="s">
        <v>31</v>
      </c>
      <c r="AT644" t="s">
        <v>75</v>
      </c>
      <c r="AV644" t="s">
        <v>1476</v>
      </c>
      <c r="BA644" t="s">
        <v>85</v>
      </c>
      <c r="BB644" t="s">
        <v>64</v>
      </c>
    </row>
    <row r="645" spans="1:54" x14ac:dyDescent="0.3">
      <c r="A645">
        <v>352</v>
      </c>
      <c r="B645" t="s">
        <v>1477</v>
      </c>
      <c r="C645" s="1">
        <v>41196</v>
      </c>
      <c r="D645">
        <v>10</v>
      </c>
      <c r="E645" t="s">
        <v>290</v>
      </c>
      <c r="F645" t="s">
        <v>56</v>
      </c>
      <c r="G645">
        <v>0</v>
      </c>
      <c r="H645">
        <v>2012</v>
      </c>
      <c r="I645" t="s">
        <v>80</v>
      </c>
      <c r="J645" t="s">
        <v>80</v>
      </c>
      <c r="K645" t="s">
        <v>81</v>
      </c>
      <c r="L645">
        <v>0</v>
      </c>
      <c r="M645" t="s">
        <v>58</v>
      </c>
      <c r="N645" t="s">
        <v>9656</v>
      </c>
      <c r="W645">
        <v>0</v>
      </c>
      <c r="AH645" t="s">
        <v>30</v>
      </c>
      <c r="AT645" t="s">
        <v>75</v>
      </c>
      <c r="AV645" t="s">
        <v>1478</v>
      </c>
      <c r="AW645" t="s">
        <v>1479</v>
      </c>
      <c r="BA645" t="s">
        <v>85</v>
      </c>
      <c r="BB645" t="s">
        <v>64</v>
      </c>
    </row>
    <row r="646" spans="1:54" x14ac:dyDescent="0.3">
      <c r="A646">
        <v>353</v>
      </c>
      <c r="B646" t="s">
        <v>1480</v>
      </c>
      <c r="C646" s="1">
        <v>41196</v>
      </c>
      <c r="D646">
        <v>10</v>
      </c>
      <c r="E646" t="s">
        <v>290</v>
      </c>
      <c r="F646" t="s">
        <v>56</v>
      </c>
      <c r="G646">
        <v>0</v>
      </c>
      <c r="H646">
        <v>2012</v>
      </c>
      <c r="I646" t="s">
        <v>80</v>
      </c>
      <c r="J646" t="s">
        <v>80</v>
      </c>
      <c r="K646" t="s">
        <v>81</v>
      </c>
      <c r="L646">
        <v>3</v>
      </c>
      <c r="M646" t="s">
        <v>58</v>
      </c>
      <c r="N646" t="s">
        <v>9656</v>
      </c>
      <c r="AE646">
        <v>3</v>
      </c>
      <c r="AI646" t="s">
        <v>31</v>
      </c>
      <c r="AP646" t="s">
        <v>38</v>
      </c>
      <c r="AV646" t="s">
        <v>1479</v>
      </c>
      <c r="BA646" t="s">
        <v>85</v>
      </c>
      <c r="BB646" t="s">
        <v>64</v>
      </c>
    </row>
    <row r="647" spans="1:54" x14ac:dyDescent="0.3">
      <c r="A647">
        <v>356</v>
      </c>
      <c r="B647" t="s">
        <v>1483</v>
      </c>
      <c r="C647" s="1">
        <v>41197</v>
      </c>
      <c r="D647">
        <v>10</v>
      </c>
      <c r="E647" t="s">
        <v>290</v>
      </c>
      <c r="F647" t="s">
        <v>73</v>
      </c>
      <c r="G647">
        <v>0</v>
      </c>
      <c r="H647">
        <v>2012</v>
      </c>
      <c r="I647" t="s">
        <v>80</v>
      </c>
      <c r="J647" t="s">
        <v>80</v>
      </c>
      <c r="K647" t="s">
        <v>81</v>
      </c>
      <c r="L647">
        <v>10</v>
      </c>
      <c r="M647" t="s">
        <v>58</v>
      </c>
      <c r="N647" t="s">
        <v>9656</v>
      </c>
      <c r="AE647">
        <v>10</v>
      </c>
      <c r="AH647" t="s">
        <v>30</v>
      </c>
      <c r="AT647" t="s">
        <v>75</v>
      </c>
      <c r="AV647" t="s">
        <v>1484</v>
      </c>
      <c r="AW647" t="s">
        <v>1485</v>
      </c>
      <c r="BA647" t="s">
        <v>85</v>
      </c>
      <c r="BB647" t="s">
        <v>64</v>
      </c>
    </row>
    <row r="648" spans="1:54" x14ac:dyDescent="0.3">
      <c r="A648">
        <v>359</v>
      </c>
      <c r="B648" t="s">
        <v>1493</v>
      </c>
      <c r="C648" s="1">
        <v>41201</v>
      </c>
      <c r="D648">
        <v>10</v>
      </c>
      <c r="E648" t="s">
        <v>290</v>
      </c>
      <c r="F648" t="s">
        <v>203</v>
      </c>
      <c r="G648">
        <v>0</v>
      </c>
      <c r="H648">
        <v>2012</v>
      </c>
      <c r="I648" t="s">
        <v>80</v>
      </c>
      <c r="J648" t="s">
        <v>80</v>
      </c>
      <c r="K648" t="s">
        <v>81</v>
      </c>
      <c r="L648">
        <v>1</v>
      </c>
      <c r="M648" t="s">
        <v>58</v>
      </c>
      <c r="N648" t="s">
        <v>9656</v>
      </c>
      <c r="AE648">
        <v>1</v>
      </c>
      <c r="AI648" t="s">
        <v>31</v>
      </c>
      <c r="AM648" t="s">
        <v>82</v>
      </c>
      <c r="AT648" t="s">
        <v>75</v>
      </c>
      <c r="AV648" t="s">
        <v>1494</v>
      </c>
      <c r="AW648" t="s">
        <v>1495</v>
      </c>
      <c r="BA648" t="s">
        <v>85</v>
      </c>
      <c r="BB648" t="s">
        <v>64</v>
      </c>
    </row>
    <row r="649" spans="1:54" x14ac:dyDescent="0.3">
      <c r="A649">
        <v>361</v>
      </c>
      <c r="B649" t="s">
        <v>1500</v>
      </c>
      <c r="C649" s="1">
        <v>41201</v>
      </c>
      <c r="D649">
        <v>10</v>
      </c>
      <c r="E649" t="s">
        <v>290</v>
      </c>
      <c r="F649" t="s">
        <v>203</v>
      </c>
      <c r="G649">
        <v>0</v>
      </c>
      <c r="H649">
        <v>2012</v>
      </c>
      <c r="I649" t="s">
        <v>80</v>
      </c>
      <c r="J649" t="s">
        <v>80</v>
      </c>
      <c r="K649" t="s">
        <v>81</v>
      </c>
      <c r="L649">
        <v>13</v>
      </c>
      <c r="M649" t="s">
        <v>58</v>
      </c>
      <c r="N649" t="s">
        <v>9656</v>
      </c>
      <c r="W649">
        <v>3</v>
      </c>
      <c r="AE649">
        <v>10</v>
      </c>
      <c r="AH649" t="s">
        <v>30</v>
      </c>
      <c r="AT649" t="s">
        <v>75</v>
      </c>
      <c r="AV649" t="s">
        <v>1501</v>
      </c>
      <c r="AW649" t="s">
        <v>1494</v>
      </c>
      <c r="BA649" t="s">
        <v>85</v>
      </c>
      <c r="BB649" t="s">
        <v>64</v>
      </c>
    </row>
    <row r="650" spans="1:54" x14ac:dyDescent="0.3">
      <c r="A650">
        <v>362</v>
      </c>
      <c r="B650" t="s">
        <v>1502</v>
      </c>
      <c r="C650" s="1">
        <v>41202</v>
      </c>
      <c r="D650">
        <v>10</v>
      </c>
      <c r="E650" t="s">
        <v>290</v>
      </c>
      <c r="F650" t="s">
        <v>206</v>
      </c>
      <c r="G650">
        <v>1</v>
      </c>
      <c r="H650">
        <v>2012</v>
      </c>
      <c r="I650" t="s">
        <v>465</v>
      </c>
      <c r="K650" t="s">
        <v>336</v>
      </c>
      <c r="L650">
        <v>34</v>
      </c>
      <c r="M650" t="s">
        <v>58</v>
      </c>
      <c r="N650" t="s">
        <v>9656</v>
      </c>
      <c r="W650">
        <v>2</v>
      </c>
      <c r="AE650">
        <v>32</v>
      </c>
      <c r="AH650" t="s">
        <v>30</v>
      </c>
      <c r="AI650" t="s">
        <v>31</v>
      </c>
      <c r="AJ650" t="s">
        <v>32</v>
      </c>
      <c r="AT650" t="s">
        <v>75</v>
      </c>
      <c r="AV650" t="s">
        <v>1503</v>
      </c>
      <c r="AW650" t="s">
        <v>1504</v>
      </c>
      <c r="BA650" t="s">
        <v>1459</v>
      </c>
      <c r="BB650" t="s">
        <v>64</v>
      </c>
    </row>
    <row r="651" spans="1:54" x14ac:dyDescent="0.3">
      <c r="A651">
        <v>366</v>
      </c>
      <c r="B651" t="s">
        <v>1513</v>
      </c>
      <c r="C651" s="1">
        <v>41210</v>
      </c>
      <c r="D651">
        <v>10</v>
      </c>
      <c r="E651" t="s">
        <v>290</v>
      </c>
      <c r="F651" t="s">
        <v>56</v>
      </c>
      <c r="G651">
        <v>0</v>
      </c>
      <c r="H651">
        <v>2012</v>
      </c>
      <c r="J651" t="s">
        <v>57</v>
      </c>
      <c r="K651" t="s">
        <v>57</v>
      </c>
      <c r="L651">
        <v>0</v>
      </c>
      <c r="M651" t="s">
        <v>58</v>
      </c>
      <c r="N651" t="s">
        <v>9656</v>
      </c>
      <c r="AE651">
        <v>0</v>
      </c>
      <c r="AH651" t="s">
        <v>30</v>
      </c>
      <c r="AT651" t="s">
        <v>75</v>
      </c>
      <c r="AV651" t="s">
        <v>1514</v>
      </c>
      <c r="AW651" t="s">
        <v>1515</v>
      </c>
      <c r="BA651" t="s">
        <v>63</v>
      </c>
      <c r="BB651" t="s">
        <v>64</v>
      </c>
    </row>
    <row r="652" spans="1:54" x14ac:dyDescent="0.3">
      <c r="A652">
        <v>370</v>
      </c>
      <c r="B652" t="s">
        <v>1525</v>
      </c>
      <c r="C652" s="1">
        <v>41216</v>
      </c>
      <c r="D652">
        <v>11</v>
      </c>
      <c r="E652" t="s">
        <v>327</v>
      </c>
      <c r="F652" t="s">
        <v>206</v>
      </c>
      <c r="G652">
        <v>1</v>
      </c>
      <c r="H652">
        <v>2012</v>
      </c>
      <c r="I652" t="s">
        <v>117</v>
      </c>
      <c r="J652" t="s">
        <v>117</v>
      </c>
      <c r="K652" t="s">
        <v>81</v>
      </c>
      <c r="L652">
        <v>5</v>
      </c>
      <c r="M652" t="s">
        <v>58</v>
      </c>
      <c r="N652" t="s">
        <v>9656</v>
      </c>
      <c r="W652">
        <v>5</v>
      </c>
      <c r="AH652" t="s">
        <v>30</v>
      </c>
      <c r="AI652" t="s">
        <v>31</v>
      </c>
      <c r="AO652" t="s">
        <v>59</v>
      </c>
      <c r="AV652" t="s">
        <v>1526</v>
      </c>
      <c r="BA652" t="s">
        <v>120</v>
      </c>
      <c r="BB652" t="s">
        <v>64</v>
      </c>
    </row>
    <row r="653" spans="1:54" x14ac:dyDescent="0.3">
      <c r="A653">
        <v>374</v>
      </c>
      <c r="B653" t="s">
        <v>1533</v>
      </c>
      <c r="C653" s="1">
        <v>41219</v>
      </c>
      <c r="D653">
        <v>11</v>
      </c>
      <c r="E653" t="s">
        <v>327</v>
      </c>
      <c r="F653" t="s">
        <v>100</v>
      </c>
      <c r="G653">
        <v>0</v>
      </c>
      <c r="H653">
        <v>2012</v>
      </c>
      <c r="I653" t="s">
        <v>1534</v>
      </c>
      <c r="J653" t="s">
        <v>348</v>
      </c>
      <c r="K653" t="s">
        <v>81</v>
      </c>
      <c r="L653">
        <v>2</v>
      </c>
      <c r="M653" t="s">
        <v>58</v>
      </c>
      <c r="N653" t="s">
        <v>9656</v>
      </c>
      <c r="AE653">
        <v>2</v>
      </c>
      <c r="AI653" t="s">
        <v>31</v>
      </c>
      <c r="AM653" t="s">
        <v>82</v>
      </c>
      <c r="AT653" t="s">
        <v>75</v>
      </c>
      <c r="AV653" t="s">
        <v>1535</v>
      </c>
      <c r="AW653" t="s">
        <v>1536</v>
      </c>
      <c r="BA653" t="s">
        <v>351</v>
      </c>
      <c r="BB653" t="s">
        <v>64</v>
      </c>
    </row>
    <row r="654" spans="1:54" x14ac:dyDescent="0.3">
      <c r="A654">
        <v>389</v>
      </c>
      <c r="B654" t="s">
        <v>1580</v>
      </c>
      <c r="C654" s="1">
        <v>41235</v>
      </c>
      <c r="D654">
        <v>11</v>
      </c>
      <c r="E654" t="s">
        <v>327</v>
      </c>
      <c r="F654" t="s">
        <v>88</v>
      </c>
      <c r="G654">
        <v>0</v>
      </c>
      <c r="H654">
        <v>2012</v>
      </c>
      <c r="I654" t="s">
        <v>1165</v>
      </c>
      <c r="J654" t="s">
        <v>80</v>
      </c>
      <c r="K654" t="s">
        <v>81</v>
      </c>
      <c r="L654">
        <v>12</v>
      </c>
      <c r="M654" t="s">
        <v>58</v>
      </c>
      <c r="N654" t="s">
        <v>9656</v>
      </c>
      <c r="AE654">
        <v>12</v>
      </c>
      <c r="AI654" t="s">
        <v>31</v>
      </c>
      <c r="AT654" t="s">
        <v>75</v>
      </c>
      <c r="AV654" t="s">
        <v>1581</v>
      </c>
      <c r="AW654" t="s">
        <v>1582</v>
      </c>
      <c r="BA654" t="s">
        <v>85</v>
      </c>
      <c r="BB654" t="s">
        <v>64</v>
      </c>
    </row>
    <row r="655" spans="1:54" x14ac:dyDescent="0.3">
      <c r="A655">
        <v>390</v>
      </c>
      <c r="B655" t="s">
        <v>1583</v>
      </c>
      <c r="C655" s="1">
        <v>41236</v>
      </c>
      <c r="D655">
        <v>11</v>
      </c>
      <c r="E655" t="s">
        <v>327</v>
      </c>
      <c r="F655" t="s">
        <v>203</v>
      </c>
      <c r="G655">
        <v>1</v>
      </c>
      <c r="H655">
        <v>2012</v>
      </c>
      <c r="I655" t="s">
        <v>80</v>
      </c>
      <c r="J655" t="s">
        <v>80</v>
      </c>
      <c r="K655" t="s">
        <v>81</v>
      </c>
      <c r="L655">
        <v>20</v>
      </c>
      <c r="M655" t="s">
        <v>58</v>
      </c>
      <c r="N655" t="s">
        <v>9656</v>
      </c>
      <c r="AE655">
        <v>20</v>
      </c>
      <c r="AT655" t="s">
        <v>75</v>
      </c>
      <c r="AV655" t="s">
        <v>1584</v>
      </c>
      <c r="BA655" t="s">
        <v>85</v>
      </c>
      <c r="BB655" t="s">
        <v>64</v>
      </c>
    </row>
    <row r="656" spans="1:54" x14ac:dyDescent="0.3">
      <c r="A656">
        <v>419</v>
      </c>
      <c r="B656" t="s">
        <v>1672</v>
      </c>
      <c r="C656" s="1">
        <v>41271</v>
      </c>
      <c r="D656">
        <v>12</v>
      </c>
      <c r="E656" t="s">
        <v>390</v>
      </c>
      <c r="F656" t="s">
        <v>203</v>
      </c>
      <c r="G656">
        <v>0</v>
      </c>
      <c r="H656">
        <v>2012</v>
      </c>
      <c r="I656" t="s">
        <v>1673</v>
      </c>
      <c r="J656" t="s">
        <v>80</v>
      </c>
      <c r="K656" t="s">
        <v>81</v>
      </c>
      <c r="L656">
        <v>15</v>
      </c>
      <c r="M656" t="s">
        <v>58</v>
      </c>
      <c r="N656" t="s">
        <v>9656</v>
      </c>
      <c r="AE656">
        <v>15</v>
      </c>
      <c r="AJ656" t="s">
        <v>32</v>
      </c>
      <c r="AS656" t="s">
        <v>41</v>
      </c>
      <c r="AV656" t="s">
        <v>1674</v>
      </c>
      <c r="AW656" t="s">
        <v>1675</v>
      </c>
      <c r="BA656" t="s">
        <v>85</v>
      </c>
      <c r="BB656" t="s">
        <v>64</v>
      </c>
    </row>
    <row r="657" spans="1:54" x14ac:dyDescent="0.3">
      <c r="A657">
        <v>489</v>
      </c>
      <c r="B657" t="s">
        <v>1884</v>
      </c>
      <c r="C657" s="1">
        <v>41389</v>
      </c>
      <c r="D657">
        <v>4</v>
      </c>
      <c r="E657" t="s">
        <v>949</v>
      </c>
      <c r="F657" t="s">
        <v>88</v>
      </c>
      <c r="G657">
        <v>1</v>
      </c>
      <c r="H657">
        <v>2013</v>
      </c>
      <c r="I657" t="s">
        <v>1885</v>
      </c>
      <c r="K657" t="s">
        <v>251</v>
      </c>
      <c r="L657">
        <v>1</v>
      </c>
      <c r="M657" t="s">
        <v>58</v>
      </c>
      <c r="N657" t="s">
        <v>9656</v>
      </c>
      <c r="W657">
        <v>1</v>
      </c>
      <c r="AH657" t="s">
        <v>30</v>
      </c>
      <c r="AI657" t="s">
        <v>31</v>
      </c>
      <c r="AO657" t="s">
        <v>59</v>
      </c>
      <c r="AR657" t="s">
        <v>40</v>
      </c>
      <c r="AV657" t="s">
        <v>1886</v>
      </c>
      <c r="AW657" t="s">
        <v>1887</v>
      </c>
      <c r="AX657" t="s">
        <v>1888</v>
      </c>
      <c r="BA657" t="s">
        <v>254</v>
      </c>
      <c r="BB657" t="s">
        <v>64</v>
      </c>
    </row>
    <row r="658" spans="1:54" x14ac:dyDescent="0.3">
      <c r="A658">
        <v>497</v>
      </c>
      <c r="B658" t="s">
        <v>1919</v>
      </c>
      <c r="C658" s="1">
        <v>41401</v>
      </c>
      <c r="D658">
        <v>5</v>
      </c>
      <c r="E658" t="s">
        <v>55</v>
      </c>
      <c r="F658" t="s">
        <v>100</v>
      </c>
      <c r="G658">
        <v>0</v>
      </c>
      <c r="H658">
        <v>2013</v>
      </c>
      <c r="I658" t="s">
        <v>879</v>
      </c>
      <c r="J658" t="s">
        <v>879</v>
      </c>
      <c r="K658" t="s">
        <v>81</v>
      </c>
      <c r="L658">
        <v>55</v>
      </c>
      <c r="M658" t="s">
        <v>58</v>
      </c>
      <c r="N658" t="s">
        <v>9656</v>
      </c>
      <c r="V658">
        <v>13</v>
      </c>
      <c r="W658">
        <v>38</v>
      </c>
      <c r="AE658">
        <v>4</v>
      </c>
      <c r="AH658" t="s">
        <v>30</v>
      </c>
      <c r="AI658" t="s">
        <v>31</v>
      </c>
      <c r="AO658" t="s">
        <v>59</v>
      </c>
      <c r="AV658" t="s">
        <v>1920</v>
      </c>
      <c r="AW658" t="s">
        <v>1921</v>
      </c>
      <c r="BA658" t="s">
        <v>882</v>
      </c>
      <c r="BB658" t="s">
        <v>64</v>
      </c>
    </row>
    <row r="659" spans="1:54" x14ac:dyDescent="0.3">
      <c r="A659">
        <v>508</v>
      </c>
      <c r="B659" t="s">
        <v>1952</v>
      </c>
      <c r="C659" s="1">
        <v>41442</v>
      </c>
      <c r="D659">
        <v>6</v>
      </c>
      <c r="E659" t="s">
        <v>87</v>
      </c>
      <c r="F659" t="s">
        <v>73</v>
      </c>
      <c r="H659">
        <v>2013</v>
      </c>
      <c r="I659" t="s">
        <v>1953</v>
      </c>
      <c r="J659" t="s">
        <v>736</v>
      </c>
      <c r="K659" t="s">
        <v>81</v>
      </c>
      <c r="L659">
        <v>13</v>
      </c>
      <c r="M659" t="s">
        <v>58</v>
      </c>
      <c r="N659" t="s">
        <v>9656</v>
      </c>
      <c r="AE659">
        <v>13</v>
      </c>
      <c r="AI659" t="s">
        <v>31</v>
      </c>
      <c r="AV659" t="s">
        <v>1954</v>
      </c>
      <c r="AW659" t="s">
        <v>1955</v>
      </c>
      <c r="AX659" t="s">
        <v>1956</v>
      </c>
      <c r="BA659" t="s">
        <v>739</v>
      </c>
      <c r="BB659" t="s">
        <v>64</v>
      </c>
    </row>
    <row r="660" spans="1:54" x14ac:dyDescent="0.3">
      <c r="A660">
        <v>551</v>
      </c>
      <c r="B660" t="s">
        <v>2091</v>
      </c>
      <c r="C660" s="1">
        <v>41533</v>
      </c>
      <c r="D660">
        <v>9</v>
      </c>
      <c r="E660" t="s">
        <v>263</v>
      </c>
      <c r="F660" t="s">
        <v>73</v>
      </c>
      <c r="H660">
        <v>2013</v>
      </c>
      <c r="I660" t="s">
        <v>1534</v>
      </c>
      <c r="J660" t="s">
        <v>348</v>
      </c>
      <c r="K660" t="s">
        <v>81</v>
      </c>
      <c r="L660">
        <v>161</v>
      </c>
      <c r="M660" t="s">
        <v>58</v>
      </c>
      <c r="N660" t="s">
        <v>9656</v>
      </c>
      <c r="W660">
        <v>5</v>
      </c>
      <c r="AE660">
        <v>156</v>
      </c>
      <c r="AH660" t="s">
        <v>30</v>
      </c>
      <c r="AI660" t="s">
        <v>31</v>
      </c>
      <c r="AO660" t="s">
        <v>59</v>
      </c>
      <c r="AV660" t="s">
        <v>2092</v>
      </c>
      <c r="AW660" t="s">
        <v>2093</v>
      </c>
      <c r="AX660" t="s">
        <v>2094</v>
      </c>
      <c r="BA660" t="s">
        <v>351</v>
      </c>
      <c r="BB660" t="s">
        <v>64</v>
      </c>
    </row>
    <row r="661" spans="1:54" x14ac:dyDescent="0.3">
      <c r="A661">
        <v>580</v>
      </c>
      <c r="B661" t="s">
        <v>2179</v>
      </c>
      <c r="C661" s="1">
        <v>41599</v>
      </c>
      <c r="D661">
        <v>11</v>
      </c>
      <c r="E661" t="s">
        <v>327</v>
      </c>
      <c r="F661" t="s">
        <v>88</v>
      </c>
      <c r="H661">
        <v>2013</v>
      </c>
      <c r="J661" t="s">
        <v>531</v>
      </c>
      <c r="K661" t="s">
        <v>251</v>
      </c>
      <c r="L661">
        <v>3</v>
      </c>
      <c r="M661" t="s">
        <v>58</v>
      </c>
      <c r="N661" t="s">
        <v>9656</v>
      </c>
      <c r="AE661">
        <v>3</v>
      </c>
      <c r="AI661" t="s">
        <v>31</v>
      </c>
      <c r="AT661" t="s">
        <v>75</v>
      </c>
      <c r="AV661" t="s">
        <v>2180</v>
      </c>
      <c r="BA661" t="s">
        <v>2181</v>
      </c>
      <c r="BB661" t="s">
        <v>64</v>
      </c>
    </row>
    <row r="662" spans="1:54" x14ac:dyDescent="0.3">
      <c r="A662">
        <v>651</v>
      </c>
      <c r="B662" t="s">
        <v>2423</v>
      </c>
      <c r="C662" s="1">
        <v>41730</v>
      </c>
      <c r="D662">
        <v>4</v>
      </c>
      <c r="E662" t="s">
        <v>949</v>
      </c>
      <c r="F662" t="s">
        <v>100</v>
      </c>
      <c r="H662">
        <v>2014</v>
      </c>
      <c r="I662" t="s">
        <v>2424</v>
      </c>
      <c r="J662" t="s">
        <v>80</v>
      </c>
      <c r="K662" t="s">
        <v>81</v>
      </c>
      <c r="L662">
        <v>21</v>
      </c>
      <c r="M662" t="s">
        <v>58</v>
      </c>
      <c r="N662" t="s">
        <v>9656</v>
      </c>
      <c r="V662">
        <v>6</v>
      </c>
      <c r="AE662">
        <v>15</v>
      </c>
      <c r="AI662" t="s">
        <v>31</v>
      </c>
      <c r="AK662" t="s">
        <v>33</v>
      </c>
      <c r="AT662" t="s">
        <v>75</v>
      </c>
      <c r="AU662" t="s">
        <v>2425</v>
      </c>
      <c r="AV662" t="s">
        <v>2426</v>
      </c>
      <c r="AW662" t="s">
        <v>2427</v>
      </c>
      <c r="AX662" t="s">
        <v>2428</v>
      </c>
      <c r="BA662" t="s">
        <v>85</v>
      </c>
      <c r="BB662" t="s">
        <v>64</v>
      </c>
    </row>
    <row r="663" spans="1:54" x14ac:dyDescent="0.3">
      <c r="A663">
        <v>669</v>
      </c>
      <c r="B663" t="s">
        <v>2494</v>
      </c>
      <c r="C663" s="1">
        <v>41756</v>
      </c>
      <c r="D663">
        <v>4</v>
      </c>
      <c r="E663" t="s">
        <v>949</v>
      </c>
      <c r="F663" t="s">
        <v>56</v>
      </c>
      <c r="H663">
        <v>2014</v>
      </c>
      <c r="I663" t="s">
        <v>2160</v>
      </c>
      <c r="J663" t="s">
        <v>879</v>
      </c>
      <c r="K663" t="s">
        <v>81</v>
      </c>
      <c r="L663">
        <v>0</v>
      </c>
      <c r="M663" t="s">
        <v>58</v>
      </c>
      <c r="N663" t="s">
        <v>9656</v>
      </c>
      <c r="AB663">
        <v>5</v>
      </c>
      <c r="AE663">
        <v>0</v>
      </c>
      <c r="AI663" t="s">
        <v>31</v>
      </c>
      <c r="AU663" t="s">
        <v>2495</v>
      </c>
      <c r="AV663" t="s">
        <v>2496</v>
      </c>
      <c r="AY663">
        <v>11.8886652</v>
      </c>
      <c r="AZ663">
        <v>13.14772415</v>
      </c>
      <c r="BA663" t="s">
        <v>882</v>
      </c>
      <c r="BB663" t="s">
        <v>64</v>
      </c>
    </row>
    <row r="664" spans="1:54" x14ac:dyDescent="0.3">
      <c r="A664">
        <v>673</v>
      </c>
      <c r="B664" t="s">
        <v>2511</v>
      </c>
      <c r="C664" s="1">
        <v>41764</v>
      </c>
      <c r="D664">
        <v>5</v>
      </c>
      <c r="E664" t="s">
        <v>55</v>
      </c>
      <c r="F664" t="s">
        <v>73</v>
      </c>
      <c r="H664">
        <v>2014</v>
      </c>
      <c r="I664" t="s">
        <v>1617</v>
      </c>
      <c r="J664" t="s">
        <v>233</v>
      </c>
      <c r="K664" t="s">
        <v>81</v>
      </c>
      <c r="L664">
        <v>336</v>
      </c>
      <c r="M664" t="s">
        <v>58</v>
      </c>
      <c r="N664" t="s">
        <v>9656</v>
      </c>
      <c r="W664">
        <v>16</v>
      </c>
      <c r="AE664">
        <v>320</v>
      </c>
      <c r="AH664" t="s">
        <v>30</v>
      </c>
      <c r="AI664" t="s">
        <v>31</v>
      </c>
      <c r="AJ664" t="s">
        <v>32</v>
      </c>
      <c r="AT664" t="s">
        <v>75</v>
      </c>
      <c r="AU664" t="s">
        <v>2512</v>
      </c>
      <c r="AV664" t="s">
        <v>2513</v>
      </c>
      <c r="AW664" t="s">
        <v>2514</v>
      </c>
      <c r="AX664" t="s">
        <v>2515</v>
      </c>
      <c r="AY664">
        <v>12.36865044</v>
      </c>
      <c r="AZ664">
        <v>14.206379889999999</v>
      </c>
      <c r="BA664" t="s">
        <v>235</v>
      </c>
      <c r="BB664" t="s">
        <v>64</v>
      </c>
    </row>
    <row r="665" spans="1:54" x14ac:dyDescent="0.3">
      <c r="A665">
        <v>714</v>
      </c>
      <c r="B665" t="s">
        <v>2680</v>
      </c>
      <c r="C665" s="1">
        <v>41795</v>
      </c>
      <c r="D665">
        <v>6</v>
      </c>
      <c r="E665" t="s">
        <v>87</v>
      </c>
      <c r="F665" t="s">
        <v>88</v>
      </c>
      <c r="H665">
        <v>2014</v>
      </c>
      <c r="I665" t="s">
        <v>2681</v>
      </c>
      <c r="J665" t="s">
        <v>1517</v>
      </c>
      <c r="K665" t="s">
        <v>81</v>
      </c>
      <c r="L665">
        <v>0</v>
      </c>
      <c r="M665" t="s">
        <v>58</v>
      </c>
      <c r="N665" t="s">
        <v>9656</v>
      </c>
      <c r="AB665">
        <v>23</v>
      </c>
      <c r="AI665" t="s">
        <v>31</v>
      </c>
      <c r="AV665" t="s">
        <v>2682</v>
      </c>
      <c r="AY665">
        <v>10.868550300000001</v>
      </c>
      <c r="AZ665">
        <v>12.847700120000001</v>
      </c>
      <c r="BA665" t="s">
        <v>1519</v>
      </c>
      <c r="BB665" t="s">
        <v>64</v>
      </c>
    </row>
    <row r="666" spans="1:54" x14ac:dyDescent="0.3">
      <c r="A666">
        <v>2038</v>
      </c>
      <c r="B666" t="s">
        <v>7663</v>
      </c>
      <c r="C666" s="1">
        <v>43741</v>
      </c>
      <c r="D666">
        <v>10</v>
      </c>
      <c r="E666" t="s">
        <v>290</v>
      </c>
      <c r="F666" t="s">
        <v>88</v>
      </c>
      <c r="H666">
        <v>2019</v>
      </c>
      <c r="I666" t="s">
        <v>7664</v>
      </c>
      <c r="J666" t="s">
        <v>348</v>
      </c>
      <c r="K666" t="s">
        <v>81</v>
      </c>
      <c r="L666">
        <v>27</v>
      </c>
      <c r="M666" t="s">
        <v>58</v>
      </c>
      <c r="N666" t="s">
        <v>9765</v>
      </c>
      <c r="W666">
        <v>11</v>
      </c>
      <c r="AE666">
        <v>16</v>
      </c>
      <c r="AT666" t="s">
        <v>75</v>
      </c>
      <c r="AV666" t="s">
        <v>7665</v>
      </c>
      <c r="AW666" t="s">
        <v>7666</v>
      </c>
      <c r="AX666" t="s">
        <v>7667</v>
      </c>
      <c r="AY666">
        <v>12.149850000000001</v>
      </c>
      <c r="AZ666">
        <v>13.90942001</v>
      </c>
      <c r="BA666" t="s">
        <v>351</v>
      </c>
      <c r="BB666" t="s">
        <v>64</v>
      </c>
    </row>
    <row r="667" spans="1:54" x14ac:dyDescent="0.3">
      <c r="A667">
        <v>1292</v>
      </c>
      <c r="B667" t="s">
        <v>4854</v>
      </c>
      <c r="C667" s="1">
        <v>42399</v>
      </c>
      <c r="D667">
        <v>1</v>
      </c>
      <c r="E667" t="s">
        <v>500</v>
      </c>
      <c r="F667" t="s">
        <v>206</v>
      </c>
      <c r="H667">
        <v>2016</v>
      </c>
      <c r="I667" t="s">
        <v>4855</v>
      </c>
      <c r="J667" t="s">
        <v>348</v>
      </c>
      <c r="K667" t="s">
        <v>81</v>
      </c>
      <c r="L667">
        <v>5</v>
      </c>
      <c r="M667" t="s">
        <v>58</v>
      </c>
      <c r="N667" t="s">
        <v>9750</v>
      </c>
      <c r="W667">
        <v>5</v>
      </c>
      <c r="AH667" t="s">
        <v>30</v>
      </c>
      <c r="AT667" t="s">
        <v>75</v>
      </c>
      <c r="AV667" t="s">
        <v>4856</v>
      </c>
      <c r="AY667">
        <v>11.808549879999999</v>
      </c>
      <c r="AZ667">
        <v>12.491570469999999</v>
      </c>
      <c r="BA667" t="s">
        <v>351</v>
      </c>
      <c r="BB667" t="s">
        <v>64</v>
      </c>
    </row>
    <row r="668" spans="1:54" x14ac:dyDescent="0.3">
      <c r="A668">
        <v>1521</v>
      </c>
      <c r="B668" t="s">
        <v>5705</v>
      </c>
      <c r="C668" s="1">
        <v>42851</v>
      </c>
      <c r="D668">
        <v>4</v>
      </c>
      <c r="E668" t="s">
        <v>949</v>
      </c>
      <c r="F668" t="s">
        <v>169</v>
      </c>
      <c r="H668">
        <v>2017</v>
      </c>
      <c r="I668" t="s">
        <v>5637</v>
      </c>
      <c r="J668" t="s">
        <v>80</v>
      </c>
      <c r="K668" t="s">
        <v>81</v>
      </c>
      <c r="L668">
        <v>5</v>
      </c>
      <c r="M668" t="s">
        <v>58</v>
      </c>
      <c r="N668" t="s">
        <v>9750</v>
      </c>
      <c r="V668">
        <v>4</v>
      </c>
      <c r="AE668">
        <v>1</v>
      </c>
      <c r="AK668" t="s">
        <v>33</v>
      </c>
      <c r="AT668" t="s">
        <v>75</v>
      </c>
      <c r="AV668" t="s">
        <v>5706</v>
      </c>
      <c r="AW668" t="s">
        <v>5707</v>
      </c>
      <c r="AY668">
        <v>11.834199910000001</v>
      </c>
      <c r="AZ668">
        <v>13.063899989999999</v>
      </c>
      <c r="BA668" t="s">
        <v>85</v>
      </c>
      <c r="BB668" t="s">
        <v>64</v>
      </c>
    </row>
    <row r="669" spans="1:54" x14ac:dyDescent="0.3">
      <c r="A669">
        <v>1537</v>
      </c>
      <c r="B669" t="s">
        <v>5763</v>
      </c>
      <c r="C669" s="1">
        <v>42875</v>
      </c>
      <c r="D669">
        <v>5</v>
      </c>
      <c r="E669" t="s">
        <v>55</v>
      </c>
      <c r="F669" t="s">
        <v>206</v>
      </c>
      <c r="H669">
        <v>2017</v>
      </c>
      <c r="J669" t="s">
        <v>736</v>
      </c>
      <c r="K669" t="s">
        <v>81</v>
      </c>
      <c r="L669">
        <v>4</v>
      </c>
      <c r="M669" t="s">
        <v>58</v>
      </c>
      <c r="N669" t="s">
        <v>9750</v>
      </c>
      <c r="V669">
        <v>2</v>
      </c>
      <c r="AE669">
        <v>2</v>
      </c>
      <c r="AK669" t="s">
        <v>33</v>
      </c>
      <c r="AT669" t="s">
        <v>75</v>
      </c>
      <c r="AV669" t="s">
        <v>5760</v>
      </c>
      <c r="AY669">
        <v>11.65330982</v>
      </c>
      <c r="AZ669">
        <v>13.411040310000001</v>
      </c>
      <c r="BA669" t="s">
        <v>739</v>
      </c>
      <c r="BB669" t="s">
        <v>64</v>
      </c>
    </row>
    <row r="670" spans="1:54" x14ac:dyDescent="0.3">
      <c r="A670">
        <v>1547</v>
      </c>
      <c r="B670" t="s">
        <v>5799</v>
      </c>
      <c r="C670" s="1">
        <v>42897</v>
      </c>
      <c r="D670">
        <v>6</v>
      </c>
      <c r="E670" t="s">
        <v>87</v>
      </c>
      <c r="F670" t="s">
        <v>56</v>
      </c>
      <c r="H670">
        <v>2017</v>
      </c>
      <c r="I670" t="s">
        <v>3817</v>
      </c>
      <c r="J670" t="s">
        <v>736</v>
      </c>
      <c r="K670" t="s">
        <v>81</v>
      </c>
      <c r="L670">
        <v>5</v>
      </c>
      <c r="M670" t="s">
        <v>58</v>
      </c>
      <c r="N670" t="s">
        <v>9750</v>
      </c>
      <c r="Y670">
        <v>8</v>
      </c>
      <c r="AI670" t="s">
        <v>31</v>
      </c>
      <c r="AT670" t="s">
        <v>75</v>
      </c>
      <c r="AV670" t="s">
        <v>5798</v>
      </c>
      <c r="AW670" t="s">
        <v>5800</v>
      </c>
      <c r="AX670" t="s">
        <v>5801</v>
      </c>
      <c r="AY670">
        <v>11.65330982</v>
      </c>
      <c r="AZ670">
        <v>13.411040310000001</v>
      </c>
      <c r="BA670" t="s">
        <v>739</v>
      </c>
      <c r="BB670" t="s">
        <v>64</v>
      </c>
    </row>
    <row r="671" spans="1:54" x14ac:dyDescent="0.3">
      <c r="A671">
        <v>1548</v>
      </c>
      <c r="B671" t="s">
        <v>5802</v>
      </c>
      <c r="C671" s="1">
        <v>42903</v>
      </c>
      <c r="D671">
        <v>6</v>
      </c>
      <c r="E671" t="s">
        <v>87</v>
      </c>
      <c r="F671" t="s">
        <v>206</v>
      </c>
      <c r="H671">
        <v>2017</v>
      </c>
      <c r="I671" t="s">
        <v>5803</v>
      </c>
      <c r="J671" t="s">
        <v>117</v>
      </c>
      <c r="K671" t="s">
        <v>81</v>
      </c>
      <c r="L671">
        <v>40</v>
      </c>
      <c r="M671" t="s">
        <v>58</v>
      </c>
      <c r="N671" t="s">
        <v>9750</v>
      </c>
      <c r="AE671">
        <v>40</v>
      </c>
      <c r="AT671" t="s">
        <v>75</v>
      </c>
      <c r="AU671" t="s">
        <v>5804</v>
      </c>
      <c r="AV671" t="s">
        <v>5805</v>
      </c>
      <c r="AW671" t="s">
        <v>5806</v>
      </c>
      <c r="AY671">
        <v>11.15777016</v>
      </c>
      <c r="AZ671">
        <v>12.758230210000001</v>
      </c>
      <c r="BA671" t="s">
        <v>120</v>
      </c>
      <c r="BB671" t="s">
        <v>64</v>
      </c>
    </row>
    <row r="672" spans="1:54" x14ac:dyDescent="0.3">
      <c r="A672">
        <v>1719</v>
      </c>
      <c r="B672" t="s">
        <v>6437</v>
      </c>
      <c r="C672" s="1">
        <v>43164</v>
      </c>
      <c r="D672">
        <v>3</v>
      </c>
      <c r="E672" t="s">
        <v>828</v>
      </c>
      <c r="F672" t="s">
        <v>73</v>
      </c>
      <c r="H672">
        <v>2018</v>
      </c>
      <c r="J672" t="s">
        <v>80</v>
      </c>
      <c r="K672" t="s">
        <v>81</v>
      </c>
      <c r="L672">
        <v>4</v>
      </c>
      <c r="M672" t="s">
        <v>58</v>
      </c>
      <c r="N672" t="s">
        <v>9750</v>
      </c>
      <c r="V672">
        <v>1</v>
      </c>
      <c r="Y672">
        <v>3</v>
      </c>
      <c r="AK672" t="s">
        <v>33</v>
      </c>
      <c r="AT672" t="s">
        <v>75</v>
      </c>
      <c r="AV672" t="s">
        <v>6438</v>
      </c>
      <c r="AW672" t="s">
        <v>6439</v>
      </c>
      <c r="AX672" t="s">
        <v>6440</v>
      </c>
      <c r="AY672">
        <v>11.836959999999999</v>
      </c>
      <c r="AZ672">
        <v>13.144749640000001</v>
      </c>
      <c r="BA672" t="s">
        <v>85</v>
      </c>
      <c r="BB672" t="s">
        <v>64</v>
      </c>
    </row>
    <row r="673" spans="1:54" x14ac:dyDescent="0.3">
      <c r="A673">
        <v>1753</v>
      </c>
      <c r="B673" t="s">
        <v>6554</v>
      </c>
      <c r="C673" s="1">
        <v>43235</v>
      </c>
      <c r="D673">
        <v>5</v>
      </c>
      <c r="E673" t="s">
        <v>55</v>
      </c>
      <c r="F673" t="s">
        <v>100</v>
      </c>
      <c r="H673">
        <v>2018</v>
      </c>
      <c r="I673" t="s">
        <v>5722</v>
      </c>
      <c r="J673" t="s">
        <v>736</v>
      </c>
      <c r="K673" t="s">
        <v>81</v>
      </c>
      <c r="L673">
        <v>6</v>
      </c>
      <c r="M673" t="s">
        <v>58</v>
      </c>
      <c r="N673" t="s">
        <v>9750</v>
      </c>
      <c r="V673">
        <v>1</v>
      </c>
      <c r="Y673">
        <v>5</v>
      </c>
      <c r="AK673" t="s">
        <v>33</v>
      </c>
      <c r="AT673" t="s">
        <v>75</v>
      </c>
      <c r="AV673" t="s">
        <v>6555</v>
      </c>
      <c r="AW673" t="s">
        <v>6556</v>
      </c>
      <c r="AX673" t="s">
        <v>6557</v>
      </c>
      <c r="AY673">
        <v>11.653309999999999</v>
      </c>
      <c r="AZ673">
        <v>13.411040310000001</v>
      </c>
      <c r="BA673" t="s">
        <v>739</v>
      </c>
      <c r="BB673" t="s">
        <v>64</v>
      </c>
    </row>
    <row r="674" spans="1:54" x14ac:dyDescent="0.3">
      <c r="A674">
        <v>1756</v>
      </c>
      <c r="B674" t="s">
        <v>6567</v>
      </c>
      <c r="C674" s="1">
        <v>43236</v>
      </c>
      <c r="D674">
        <v>5</v>
      </c>
      <c r="E674" t="s">
        <v>55</v>
      </c>
      <c r="F674" t="s">
        <v>169</v>
      </c>
      <c r="H674">
        <v>2018</v>
      </c>
      <c r="J674" t="s">
        <v>785</v>
      </c>
      <c r="K674" t="s">
        <v>251</v>
      </c>
      <c r="L674">
        <v>6</v>
      </c>
      <c r="M674" t="s">
        <v>58</v>
      </c>
      <c r="N674" t="s">
        <v>9750</v>
      </c>
      <c r="P674" t="s">
        <v>2538</v>
      </c>
      <c r="Y674">
        <v>6</v>
      </c>
      <c r="AI674" t="s">
        <v>31</v>
      </c>
      <c r="AT674" t="s">
        <v>75</v>
      </c>
      <c r="AV674" t="s">
        <v>6568</v>
      </c>
      <c r="AY674">
        <v>10.81138</v>
      </c>
      <c r="AZ674">
        <v>13.45882988</v>
      </c>
      <c r="BA674" t="s">
        <v>788</v>
      </c>
      <c r="BB674" t="s">
        <v>64</v>
      </c>
    </row>
    <row r="675" spans="1:54" x14ac:dyDescent="0.3">
      <c r="A675">
        <v>2135</v>
      </c>
      <c r="B675" t="s">
        <v>8025</v>
      </c>
      <c r="C675" s="1">
        <v>43887</v>
      </c>
      <c r="D675">
        <v>2</v>
      </c>
      <c r="E675" t="s">
        <v>650</v>
      </c>
      <c r="F675" t="s">
        <v>169</v>
      </c>
      <c r="H675">
        <v>2020</v>
      </c>
      <c r="I675" t="s">
        <v>8026</v>
      </c>
      <c r="J675" t="s">
        <v>1517</v>
      </c>
      <c r="K675" t="s">
        <v>81</v>
      </c>
      <c r="L675">
        <v>0</v>
      </c>
      <c r="M675" t="s">
        <v>58</v>
      </c>
      <c r="N675" t="s">
        <v>9750</v>
      </c>
      <c r="AB675">
        <v>5</v>
      </c>
      <c r="AI675" t="s">
        <v>31</v>
      </c>
      <c r="AT675" t="s">
        <v>75</v>
      </c>
      <c r="AU675" t="s">
        <v>8027</v>
      </c>
      <c r="AV675" t="s">
        <v>8028</v>
      </c>
      <c r="AW675" t="s">
        <v>8029</v>
      </c>
      <c r="AX675" t="s">
        <v>8030</v>
      </c>
      <c r="AY675">
        <v>10.871729999999999</v>
      </c>
      <c r="AZ675">
        <v>12.8449297</v>
      </c>
      <c r="BA675" t="s">
        <v>1519</v>
      </c>
      <c r="BB675" t="s">
        <v>64</v>
      </c>
    </row>
    <row r="676" spans="1:54" x14ac:dyDescent="0.3">
      <c r="A676">
        <v>61</v>
      </c>
      <c r="B676" t="s">
        <v>301</v>
      </c>
      <c r="C676" s="1">
        <v>40831</v>
      </c>
      <c r="D676">
        <v>10</v>
      </c>
      <c r="E676" t="s">
        <v>290</v>
      </c>
      <c r="F676" t="s">
        <v>206</v>
      </c>
      <c r="G676">
        <v>2</v>
      </c>
      <c r="H676">
        <v>2011</v>
      </c>
      <c r="I676" t="s">
        <v>80</v>
      </c>
      <c r="J676" t="s">
        <v>80</v>
      </c>
      <c r="K676" t="s">
        <v>81</v>
      </c>
      <c r="L676">
        <v>1</v>
      </c>
      <c r="M676" t="s">
        <v>58</v>
      </c>
      <c r="N676" t="s">
        <v>9672</v>
      </c>
      <c r="X676">
        <v>1</v>
      </c>
      <c r="AI676" t="s">
        <v>31</v>
      </c>
      <c r="AM676" t="s">
        <v>82</v>
      </c>
      <c r="AT676" t="s">
        <v>75</v>
      </c>
      <c r="AV676" t="s">
        <v>302</v>
      </c>
      <c r="AW676" t="s">
        <v>303</v>
      </c>
      <c r="BA676" t="s">
        <v>85</v>
      </c>
      <c r="BB676" t="s">
        <v>64</v>
      </c>
    </row>
    <row r="677" spans="1:54" x14ac:dyDescent="0.3">
      <c r="A677">
        <v>444</v>
      </c>
      <c r="B677" t="s">
        <v>1749</v>
      </c>
      <c r="C677" s="1">
        <v>41323</v>
      </c>
      <c r="D677">
        <v>2</v>
      </c>
      <c r="E677" t="s">
        <v>650</v>
      </c>
      <c r="F677" t="s">
        <v>73</v>
      </c>
      <c r="G677">
        <v>0</v>
      </c>
      <c r="H677">
        <v>2013</v>
      </c>
      <c r="I677" t="s">
        <v>1750</v>
      </c>
      <c r="J677" t="s">
        <v>938</v>
      </c>
      <c r="K677" t="s">
        <v>81</v>
      </c>
      <c r="L677">
        <v>2</v>
      </c>
      <c r="M677" t="s">
        <v>58</v>
      </c>
      <c r="N677" t="s">
        <v>9672</v>
      </c>
      <c r="AE677">
        <v>2</v>
      </c>
      <c r="AI677" t="s">
        <v>31</v>
      </c>
      <c r="AT677" t="s">
        <v>75</v>
      </c>
      <c r="AV677" t="s">
        <v>1751</v>
      </c>
      <c r="BA677" t="s">
        <v>941</v>
      </c>
      <c r="BB677" t="s">
        <v>64</v>
      </c>
    </row>
    <row r="678" spans="1:54" x14ac:dyDescent="0.3">
      <c r="A678">
        <v>534</v>
      </c>
      <c r="B678" t="s">
        <v>2032</v>
      </c>
      <c r="C678" s="1">
        <v>41512</v>
      </c>
      <c r="D678">
        <v>8</v>
      </c>
      <c r="E678" t="s">
        <v>212</v>
      </c>
      <c r="F678" t="s">
        <v>73</v>
      </c>
      <c r="H678">
        <v>2013</v>
      </c>
      <c r="I678" t="s">
        <v>1608</v>
      </c>
      <c r="J678" t="s">
        <v>1609</v>
      </c>
      <c r="K678" t="s">
        <v>81</v>
      </c>
      <c r="L678">
        <v>6</v>
      </c>
      <c r="M678" t="s">
        <v>58</v>
      </c>
      <c r="N678" t="s">
        <v>9672</v>
      </c>
      <c r="AE678">
        <v>6</v>
      </c>
      <c r="AI678" t="s">
        <v>31</v>
      </c>
      <c r="AV678" t="s">
        <v>2033</v>
      </c>
      <c r="AW678" t="s">
        <v>2034</v>
      </c>
      <c r="BA678" t="s">
        <v>1612</v>
      </c>
      <c r="BB678" t="s">
        <v>64</v>
      </c>
    </row>
    <row r="679" spans="1:54" x14ac:dyDescent="0.3">
      <c r="A679">
        <v>535</v>
      </c>
      <c r="B679" t="s">
        <v>2035</v>
      </c>
      <c r="C679" s="1">
        <v>41512</v>
      </c>
      <c r="D679">
        <v>8</v>
      </c>
      <c r="E679" t="s">
        <v>212</v>
      </c>
      <c r="F679" t="s">
        <v>73</v>
      </c>
      <c r="H679">
        <v>2013</v>
      </c>
      <c r="I679" t="s">
        <v>879</v>
      </c>
      <c r="J679" t="s">
        <v>879</v>
      </c>
      <c r="K679" t="s">
        <v>81</v>
      </c>
      <c r="L679">
        <v>18</v>
      </c>
      <c r="M679" t="s">
        <v>58</v>
      </c>
      <c r="N679" t="s">
        <v>9672</v>
      </c>
      <c r="AE679">
        <v>18</v>
      </c>
      <c r="AV679" t="s">
        <v>2027</v>
      </c>
      <c r="AW679" t="s">
        <v>2036</v>
      </c>
      <c r="AX679" t="s">
        <v>2037</v>
      </c>
      <c r="BA679" t="s">
        <v>882</v>
      </c>
      <c r="BB679" t="s">
        <v>64</v>
      </c>
    </row>
    <row r="680" spans="1:54" x14ac:dyDescent="0.3">
      <c r="A680">
        <v>538</v>
      </c>
      <c r="B680" t="s">
        <v>2046</v>
      </c>
      <c r="C680" s="1">
        <v>41516</v>
      </c>
      <c r="D680">
        <v>8</v>
      </c>
      <c r="E680" t="s">
        <v>212</v>
      </c>
      <c r="F680" t="s">
        <v>203</v>
      </c>
      <c r="H680">
        <v>2013</v>
      </c>
      <c r="I680" t="s">
        <v>1819</v>
      </c>
      <c r="J680" t="s">
        <v>1819</v>
      </c>
      <c r="K680" t="s">
        <v>81</v>
      </c>
      <c r="L680">
        <v>58</v>
      </c>
      <c r="M680" t="s">
        <v>58</v>
      </c>
      <c r="N680" t="s">
        <v>9672</v>
      </c>
      <c r="AE680">
        <v>58</v>
      </c>
      <c r="AU680" t="s">
        <v>2047</v>
      </c>
      <c r="AV680" t="s">
        <v>2048</v>
      </c>
      <c r="AW680" t="s">
        <v>2049</v>
      </c>
      <c r="BA680" t="s">
        <v>1822</v>
      </c>
      <c r="BB680" t="s">
        <v>64</v>
      </c>
    </row>
    <row r="681" spans="1:54" x14ac:dyDescent="0.3">
      <c r="A681">
        <v>545</v>
      </c>
      <c r="B681" t="s">
        <v>2074</v>
      </c>
      <c r="C681" s="1">
        <v>41525</v>
      </c>
      <c r="D681">
        <v>9</v>
      </c>
      <c r="E681" t="s">
        <v>263</v>
      </c>
      <c r="F681" t="s">
        <v>56</v>
      </c>
      <c r="H681">
        <v>2013</v>
      </c>
      <c r="I681" t="s">
        <v>1534</v>
      </c>
      <c r="J681" t="s">
        <v>348</v>
      </c>
      <c r="K681" t="s">
        <v>81</v>
      </c>
      <c r="L681">
        <v>18</v>
      </c>
      <c r="M681" t="s">
        <v>58</v>
      </c>
      <c r="N681" t="s">
        <v>9672</v>
      </c>
      <c r="S681" t="s">
        <v>75</v>
      </c>
      <c r="V681">
        <v>5</v>
      </c>
      <c r="AE681">
        <v>13</v>
      </c>
      <c r="AV681" t="s">
        <v>2075</v>
      </c>
      <c r="AW681" t="s">
        <v>2076</v>
      </c>
      <c r="BA681" t="s">
        <v>351</v>
      </c>
      <c r="BB681" t="s">
        <v>64</v>
      </c>
    </row>
    <row r="682" spans="1:54" x14ac:dyDescent="0.3">
      <c r="A682">
        <v>592</v>
      </c>
      <c r="B682" t="s">
        <v>2214</v>
      </c>
      <c r="C682" s="1">
        <v>41621</v>
      </c>
      <c r="D682">
        <v>12</v>
      </c>
      <c r="E682" t="s">
        <v>390</v>
      </c>
      <c r="F682" t="s">
        <v>203</v>
      </c>
      <c r="H682">
        <v>2013</v>
      </c>
      <c r="J682" t="s">
        <v>1498</v>
      </c>
      <c r="K682" t="s">
        <v>81</v>
      </c>
      <c r="L682">
        <v>10</v>
      </c>
      <c r="M682" t="s">
        <v>58</v>
      </c>
      <c r="N682" t="s">
        <v>9672</v>
      </c>
      <c r="AE682">
        <v>10</v>
      </c>
      <c r="AI682" t="s">
        <v>31</v>
      </c>
      <c r="AT682" t="s">
        <v>75</v>
      </c>
      <c r="AV682" t="s">
        <v>2215</v>
      </c>
      <c r="BA682" t="s">
        <v>1499</v>
      </c>
      <c r="BB682" t="s">
        <v>64</v>
      </c>
    </row>
    <row r="683" spans="1:54" x14ac:dyDescent="0.3">
      <c r="A683">
        <v>1597</v>
      </c>
      <c r="B683" t="s">
        <v>5982</v>
      </c>
      <c r="C683" s="1">
        <v>42961</v>
      </c>
      <c r="D683">
        <v>8</v>
      </c>
      <c r="E683" t="s">
        <v>212</v>
      </c>
      <c r="F683" t="s">
        <v>73</v>
      </c>
      <c r="H683">
        <v>2017</v>
      </c>
      <c r="I683" t="s">
        <v>5983</v>
      </c>
      <c r="J683" t="s">
        <v>785</v>
      </c>
      <c r="K683" t="s">
        <v>251</v>
      </c>
      <c r="L683">
        <v>20</v>
      </c>
      <c r="M683" t="s">
        <v>58</v>
      </c>
      <c r="N683" t="s">
        <v>9704</v>
      </c>
      <c r="AE683">
        <v>20</v>
      </c>
      <c r="AI683" t="s">
        <v>31</v>
      </c>
      <c r="AL683" t="s">
        <v>75</v>
      </c>
      <c r="AP683" t="s">
        <v>38</v>
      </c>
      <c r="AT683" t="s">
        <v>75</v>
      </c>
      <c r="AU683" t="s">
        <v>5232</v>
      </c>
      <c r="AV683" t="s">
        <v>5984</v>
      </c>
      <c r="AW683" t="s">
        <v>5985</v>
      </c>
      <c r="AX683" t="s">
        <v>5986</v>
      </c>
      <c r="AY683">
        <v>10.807709689999999</v>
      </c>
      <c r="AZ683">
        <v>13.45641041</v>
      </c>
      <c r="BA683" t="s">
        <v>788</v>
      </c>
      <c r="BB683" t="s">
        <v>64</v>
      </c>
    </row>
    <row r="684" spans="1:54" x14ac:dyDescent="0.3">
      <c r="A684">
        <v>511</v>
      </c>
      <c r="B684" t="s">
        <v>1962</v>
      </c>
      <c r="C684" s="1">
        <v>41453</v>
      </c>
      <c r="D684">
        <v>6</v>
      </c>
      <c r="E684" t="s">
        <v>87</v>
      </c>
      <c r="F684" t="s">
        <v>203</v>
      </c>
      <c r="H684">
        <v>2013</v>
      </c>
      <c r="J684" t="s">
        <v>1498</v>
      </c>
      <c r="K684" t="s">
        <v>81</v>
      </c>
      <c r="L684">
        <v>15</v>
      </c>
      <c r="M684" t="s">
        <v>58</v>
      </c>
      <c r="N684" t="s">
        <v>9704</v>
      </c>
      <c r="AE684">
        <v>15</v>
      </c>
      <c r="AH684" t="s">
        <v>30</v>
      </c>
      <c r="AV684" t="s">
        <v>1963</v>
      </c>
      <c r="BA684" t="s">
        <v>1499</v>
      </c>
      <c r="BB684" t="s">
        <v>64</v>
      </c>
    </row>
    <row r="685" spans="1:54" x14ac:dyDescent="0.3">
      <c r="A685">
        <v>568</v>
      </c>
      <c r="B685" t="s">
        <v>2142</v>
      </c>
      <c r="C685" s="1">
        <v>41568</v>
      </c>
      <c r="D685">
        <v>10</v>
      </c>
      <c r="E685" t="s">
        <v>290</v>
      </c>
      <c r="F685" t="s">
        <v>73</v>
      </c>
      <c r="H685">
        <v>2013</v>
      </c>
      <c r="I685" t="s">
        <v>2143</v>
      </c>
      <c r="J685" t="s">
        <v>736</v>
      </c>
      <c r="K685" t="s">
        <v>81</v>
      </c>
      <c r="L685">
        <v>10</v>
      </c>
      <c r="M685" t="s">
        <v>58</v>
      </c>
      <c r="N685" t="s">
        <v>9704</v>
      </c>
      <c r="AE685">
        <v>10</v>
      </c>
      <c r="AI685" t="s">
        <v>31</v>
      </c>
      <c r="AV685" t="s">
        <v>2144</v>
      </c>
      <c r="AW685" t="s">
        <v>2145</v>
      </c>
      <c r="BA685" t="s">
        <v>739</v>
      </c>
      <c r="BB685" t="s">
        <v>64</v>
      </c>
    </row>
    <row r="686" spans="1:54" x14ac:dyDescent="0.3">
      <c r="A686">
        <v>575</v>
      </c>
      <c r="B686" t="s">
        <v>2166</v>
      </c>
      <c r="C686" s="1">
        <v>41588</v>
      </c>
      <c r="D686">
        <v>11</v>
      </c>
      <c r="E686" t="s">
        <v>327</v>
      </c>
      <c r="F686" t="s">
        <v>56</v>
      </c>
      <c r="H686">
        <v>2013</v>
      </c>
      <c r="I686" t="s">
        <v>2167</v>
      </c>
      <c r="J686" t="s">
        <v>938</v>
      </c>
      <c r="K686" t="s">
        <v>81</v>
      </c>
      <c r="L686">
        <v>26</v>
      </c>
      <c r="M686" t="s">
        <v>58</v>
      </c>
      <c r="N686" t="s">
        <v>9704</v>
      </c>
      <c r="AE686">
        <v>26</v>
      </c>
      <c r="AU686" t="s">
        <v>2168</v>
      </c>
      <c r="AV686" t="s">
        <v>2169</v>
      </c>
      <c r="BA686" t="s">
        <v>941</v>
      </c>
      <c r="BB686" t="s">
        <v>64</v>
      </c>
    </row>
    <row r="687" spans="1:54" x14ac:dyDescent="0.3">
      <c r="A687">
        <v>591</v>
      </c>
      <c r="B687" t="s">
        <v>2211</v>
      </c>
      <c r="C687" s="1">
        <v>41621</v>
      </c>
      <c r="D687">
        <v>12</v>
      </c>
      <c r="E687" t="s">
        <v>390</v>
      </c>
      <c r="F687" t="s">
        <v>203</v>
      </c>
      <c r="H687">
        <v>2013</v>
      </c>
      <c r="I687" t="s">
        <v>2212</v>
      </c>
      <c r="J687" t="s">
        <v>1498</v>
      </c>
      <c r="K687" t="s">
        <v>81</v>
      </c>
      <c r="L687">
        <v>4</v>
      </c>
      <c r="M687" t="s">
        <v>58</v>
      </c>
      <c r="N687" t="s">
        <v>9704</v>
      </c>
      <c r="AE687">
        <v>4</v>
      </c>
      <c r="AI687" t="s">
        <v>31</v>
      </c>
      <c r="AL687" t="s">
        <v>75</v>
      </c>
      <c r="AT687" t="s">
        <v>75</v>
      </c>
      <c r="AV687" t="s">
        <v>2213</v>
      </c>
      <c r="BA687" t="s">
        <v>1499</v>
      </c>
      <c r="BB687" t="s">
        <v>64</v>
      </c>
    </row>
    <row r="688" spans="1:54" x14ac:dyDescent="0.3">
      <c r="A688">
        <v>610</v>
      </c>
      <c r="B688" t="s">
        <v>2271</v>
      </c>
      <c r="C688" s="1">
        <v>41664</v>
      </c>
      <c r="D688">
        <v>1</v>
      </c>
      <c r="E688" t="s">
        <v>500</v>
      </c>
      <c r="F688" t="s">
        <v>206</v>
      </c>
      <c r="H688">
        <v>2014</v>
      </c>
      <c r="I688" t="s">
        <v>2272</v>
      </c>
      <c r="J688" t="s">
        <v>1498</v>
      </c>
      <c r="K688" t="s">
        <v>81</v>
      </c>
      <c r="L688">
        <v>2</v>
      </c>
      <c r="M688" t="s">
        <v>58</v>
      </c>
      <c r="N688" t="s">
        <v>9704</v>
      </c>
      <c r="AE688">
        <v>2</v>
      </c>
      <c r="AI688" t="s">
        <v>31</v>
      </c>
      <c r="AV688" t="s">
        <v>2273</v>
      </c>
      <c r="BA688" t="s">
        <v>1499</v>
      </c>
      <c r="BB688" t="s">
        <v>64</v>
      </c>
    </row>
    <row r="689" spans="1:54" x14ac:dyDescent="0.3">
      <c r="A689">
        <v>621</v>
      </c>
      <c r="B689" t="s">
        <v>2318</v>
      </c>
      <c r="C689" s="1">
        <v>41683</v>
      </c>
      <c r="D689">
        <v>2</v>
      </c>
      <c r="E689" t="s">
        <v>650</v>
      </c>
      <c r="F689" t="s">
        <v>88</v>
      </c>
      <c r="H689">
        <v>2014</v>
      </c>
      <c r="I689" t="s">
        <v>2319</v>
      </c>
      <c r="J689" t="s">
        <v>736</v>
      </c>
      <c r="K689" t="s">
        <v>81</v>
      </c>
      <c r="M689" t="s">
        <v>58</v>
      </c>
      <c r="N689" t="s">
        <v>9704</v>
      </c>
      <c r="AV689" t="s">
        <v>2320</v>
      </c>
      <c r="BA689" t="s">
        <v>739</v>
      </c>
      <c r="BB689" t="s">
        <v>64</v>
      </c>
    </row>
    <row r="690" spans="1:54" x14ac:dyDescent="0.3">
      <c r="A690">
        <v>622</v>
      </c>
      <c r="B690" t="s">
        <v>2321</v>
      </c>
      <c r="C690" s="1">
        <v>41684</v>
      </c>
      <c r="D690">
        <v>2</v>
      </c>
      <c r="E690" t="s">
        <v>650</v>
      </c>
      <c r="F690" t="s">
        <v>203</v>
      </c>
      <c r="H690">
        <v>2014</v>
      </c>
      <c r="I690" t="s">
        <v>1876</v>
      </c>
      <c r="J690" t="s">
        <v>414</v>
      </c>
      <c r="K690" t="s">
        <v>81</v>
      </c>
      <c r="L690">
        <v>10</v>
      </c>
      <c r="M690" t="s">
        <v>58</v>
      </c>
      <c r="N690" t="s">
        <v>9704</v>
      </c>
      <c r="AE690">
        <v>10</v>
      </c>
      <c r="AH690" t="s">
        <v>30</v>
      </c>
      <c r="AV690" t="s">
        <v>2322</v>
      </c>
      <c r="BA690" t="s">
        <v>417</v>
      </c>
      <c r="BB690" t="s">
        <v>64</v>
      </c>
    </row>
    <row r="691" spans="1:54" x14ac:dyDescent="0.3">
      <c r="A691">
        <v>623</v>
      </c>
      <c r="B691" t="s">
        <v>2323</v>
      </c>
      <c r="C691" s="1">
        <v>41685</v>
      </c>
      <c r="D691">
        <v>2</v>
      </c>
      <c r="E691" t="s">
        <v>650</v>
      </c>
      <c r="F691" t="s">
        <v>206</v>
      </c>
      <c r="H691">
        <v>2014</v>
      </c>
      <c r="I691" t="s">
        <v>2324</v>
      </c>
      <c r="J691" t="s">
        <v>1498</v>
      </c>
      <c r="K691" t="s">
        <v>81</v>
      </c>
      <c r="L691">
        <v>146</v>
      </c>
      <c r="M691" t="s">
        <v>58</v>
      </c>
      <c r="N691" t="s">
        <v>9704</v>
      </c>
      <c r="AE691">
        <v>146</v>
      </c>
      <c r="AI691" t="s">
        <v>31</v>
      </c>
      <c r="AV691" t="s">
        <v>2325</v>
      </c>
      <c r="AW691" t="s">
        <v>2326</v>
      </c>
      <c r="AX691" t="s">
        <v>2327</v>
      </c>
      <c r="BA691" t="s">
        <v>1499</v>
      </c>
      <c r="BB691" t="s">
        <v>64</v>
      </c>
    </row>
    <row r="692" spans="1:54" x14ac:dyDescent="0.3">
      <c r="A692">
        <v>628</v>
      </c>
      <c r="B692" t="s">
        <v>2345</v>
      </c>
      <c r="C692" s="1">
        <v>41693</v>
      </c>
      <c r="D692">
        <v>2</v>
      </c>
      <c r="E692" t="s">
        <v>650</v>
      </c>
      <c r="F692" t="s">
        <v>56</v>
      </c>
      <c r="H692">
        <v>2014</v>
      </c>
      <c r="I692" t="s">
        <v>2324</v>
      </c>
      <c r="J692" t="s">
        <v>1498</v>
      </c>
      <c r="K692" t="s">
        <v>81</v>
      </c>
      <c r="L692">
        <v>3</v>
      </c>
      <c r="M692" t="s">
        <v>58</v>
      </c>
      <c r="N692" t="s">
        <v>9704</v>
      </c>
      <c r="AE692">
        <v>3</v>
      </c>
      <c r="AH692" t="s">
        <v>30</v>
      </c>
      <c r="AI692" t="s">
        <v>31</v>
      </c>
      <c r="AV692" t="s">
        <v>2346</v>
      </c>
      <c r="AW692" t="s">
        <v>2347</v>
      </c>
      <c r="BA692" t="s">
        <v>1499</v>
      </c>
      <c r="BB692" t="s">
        <v>64</v>
      </c>
    </row>
    <row r="693" spans="1:54" x14ac:dyDescent="0.3">
      <c r="A693">
        <v>629</v>
      </c>
      <c r="B693" t="s">
        <v>2348</v>
      </c>
      <c r="C693" s="1">
        <v>41693</v>
      </c>
      <c r="D693">
        <v>2</v>
      </c>
      <c r="E693" t="s">
        <v>650</v>
      </c>
      <c r="F693" t="s">
        <v>56</v>
      </c>
      <c r="H693">
        <v>2014</v>
      </c>
      <c r="I693" t="s">
        <v>2349</v>
      </c>
      <c r="J693" t="s">
        <v>736</v>
      </c>
      <c r="K693" t="s">
        <v>81</v>
      </c>
      <c r="L693">
        <v>2</v>
      </c>
      <c r="M693" t="s">
        <v>58</v>
      </c>
      <c r="N693" t="s">
        <v>9704</v>
      </c>
      <c r="AE693">
        <v>2</v>
      </c>
      <c r="AV693" t="s">
        <v>2350</v>
      </c>
      <c r="BA693" t="s">
        <v>739</v>
      </c>
      <c r="BB693" t="s">
        <v>64</v>
      </c>
    </row>
    <row r="694" spans="1:54" x14ac:dyDescent="0.3">
      <c r="A694">
        <v>632</v>
      </c>
      <c r="B694" t="s">
        <v>2360</v>
      </c>
      <c r="C694" s="1">
        <v>41696</v>
      </c>
      <c r="D694">
        <v>2</v>
      </c>
      <c r="E694" t="s">
        <v>650</v>
      </c>
      <c r="F694" t="s">
        <v>169</v>
      </c>
      <c r="H694">
        <v>2014</v>
      </c>
      <c r="I694" t="s">
        <v>2361</v>
      </c>
      <c r="J694" t="s">
        <v>785</v>
      </c>
      <c r="K694" t="s">
        <v>251</v>
      </c>
      <c r="L694">
        <v>8</v>
      </c>
      <c r="M694" t="s">
        <v>58</v>
      </c>
      <c r="N694" t="s">
        <v>9704</v>
      </c>
      <c r="AE694">
        <v>8</v>
      </c>
      <c r="AH694" t="s">
        <v>30</v>
      </c>
      <c r="AI694" t="s">
        <v>31</v>
      </c>
      <c r="AT694">
        <v>1</v>
      </c>
      <c r="AV694" t="s">
        <v>2357</v>
      </c>
      <c r="AW694" t="s">
        <v>2358</v>
      </c>
      <c r="BA694" t="s">
        <v>788</v>
      </c>
      <c r="BB694" t="s">
        <v>64</v>
      </c>
    </row>
    <row r="695" spans="1:54" x14ac:dyDescent="0.3">
      <c r="A695">
        <v>633</v>
      </c>
      <c r="B695" t="s">
        <v>2362</v>
      </c>
      <c r="C695" s="1">
        <v>41696</v>
      </c>
      <c r="D695">
        <v>2</v>
      </c>
      <c r="E695" t="s">
        <v>650</v>
      </c>
      <c r="F695" t="s">
        <v>169</v>
      </c>
      <c r="H695">
        <v>2014</v>
      </c>
      <c r="I695" t="s">
        <v>784</v>
      </c>
      <c r="J695" t="s">
        <v>785</v>
      </c>
      <c r="K695" t="s">
        <v>251</v>
      </c>
      <c r="L695">
        <v>25</v>
      </c>
      <c r="M695" t="s">
        <v>58</v>
      </c>
      <c r="N695" t="s">
        <v>9704</v>
      </c>
      <c r="AE695">
        <v>25</v>
      </c>
      <c r="AH695" t="s">
        <v>30</v>
      </c>
      <c r="AI695" t="s">
        <v>31</v>
      </c>
      <c r="AO695" t="s">
        <v>59</v>
      </c>
      <c r="AP695" t="s">
        <v>38</v>
      </c>
      <c r="AR695" t="s">
        <v>40</v>
      </c>
      <c r="AS695" t="s">
        <v>41</v>
      </c>
      <c r="AV695" t="s">
        <v>2357</v>
      </c>
      <c r="AW695" t="s">
        <v>2363</v>
      </c>
      <c r="AX695" t="s">
        <v>2358</v>
      </c>
      <c r="BA695" t="s">
        <v>788</v>
      </c>
      <c r="BB695" t="s">
        <v>64</v>
      </c>
    </row>
    <row r="696" spans="1:54" x14ac:dyDescent="0.3">
      <c r="A696">
        <v>637</v>
      </c>
      <c r="B696" t="s">
        <v>2373</v>
      </c>
      <c r="C696" s="1">
        <v>41701</v>
      </c>
      <c r="D696">
        <v>3</v>
      </c>
      <c r="E696" t="s">
        <v>828</v>
      </c>
      <c r="F696" t="s">
        <v>73</v>
      </c>
      <c r="H696">
        <v>2014</v>
      </c>
      <c r="I696" t="s">
        <v>2374</v>
      </c>
      <c r="J696" t="s">
        <v>736</v>
      </c>
      <c r="K696" t="s">
        <v>81</v>
      </c>
      <c r="L696">
        <v>40</v>
      </c>
      <c r="M696" t="s">
        <v>58</v>
      </c>
      <c r="N696" t="s">
        <v>9704</v>
      </c>
      <c r="AE696">
        <v>40</v>
      </c>
      <c r="AH696" t="s">
        <v>30</v>
      </c>
      <c r="AI696" t="s">
        <v>31</v>
      </c>
      <c r="AV696" t="s">
        <v>2372</v>
      </c>
      <c r="AW696" t="s">
        <v>2375</v>
      </c>
      <c r="AX696" t="s">
        <v>2376</v>
      </c>
      <c r="BA696" t="s">
        <v>739</v>
      </c>
      <c r="BB696" t="s">
        <v>64</v>
      </c>
    </row>
    <row r="697" spans="1:54" x14ac:dyDescent="0.3">
      <c r="A697">
        <v>659</v>
      </c>
      <c r="B697" t="s">
        <v>2461</v>
      </c>
      <c r="C697" s="1">
        <v>41739</v>
      </c>
      <c r="D697">
        <v>4</v>
      </c>
      <c r="E697" t="s">
        <v>949</v>
      </c>
      <c r="F697" t="s">
        <v>88</v>
      </c>
      <c r="H697">
        <v>2014</v>
      </c>
      <c r="I697" t="s">
        <v>1498</v>
      </c>
      <c r="J697" t="s">
        <v>1498</v>
      </c>
      <c r="K697" t="s">
        <v>81</v>
      </c>
      <c r="L697">
        <v>15</v>
      </c>
      <c r="M697" t="s">
        <v>58</v>
      </c>
      <c r="N697" t="s">
        <v>9704</v>
      </c>
      <c r="AE697">
        <v>15</v>
      </c>
      <c r="AI697" t="s">
        <v>31</v>
      </c>
      <c r="AV697" t="s">
        <v>2462</v>
      </c>
      <c r="BA697" t="s">
        <v>1499</v>
      </c>
      <c r="BB697" t="s">
        <v>64</v>
      </c>
    </row>
    <row r="698" spans="1:54" x14ac:dyDescent="0.3">
      <c r="A698">
        <v>660</v>
      </c>
      <c r="B698" t="s">
        <v>2463</v>
      </c>
      <c r="C698" s="1">
        <v>41740</v>
      </c>
      <c r="D698">
        <v>4</v>
      </c>
      <c r="E698" t="s">
        <v>949</v>
      </c>
      <c r="F698" t="s">
        <v>203</v>
      </c>
      <c r="H698">
        <v>2014</v>
      </c>
      <c r="I698" t="s">
        <v>1633</v>
      </c>
      <c r="J698" t="s">
        <v>117</v>
      </c>
      <c r="K698" t="s">
        <v>81</v>
      </c>
      <c r="L698">
        <v>8</v>
      </c>
      <c r="M698" t="s">
        <v>58</v>
      </c>
      <c r="N698" t="s">
        <v>9704</v>
      </c>
      <c r="AE698">
        <v>8</v>
      </c>
      <c r="AI698" t="s">
        <v>31</v>
      </c>
      <c r="AV698" t="s">
        <v>2454</v>
      </c>
      <c r="AW698" t="s">
        <v>2458</v>
      </c>
      <c r="BA698" t="s">
        <v>120</v>
      </c>
      <c r="BB698" t="s">
        <v>64</v>
      </c>
    </row>
    <row r="699" spans="1:54" x14ac:dyDescent="0.3">
      <c r="A699">
        <v>661</v>
      </c>
      <c r="B699" t="s">
        <v>2464</v>
      </c>
      <c r="C699" s="1">
        <v>41741</v>
      </c>
      <c r="D699">
        <v>4</v>
      </c>
      <c r="E699" t="s">
        <v>949</v>
      </c>
      <c r="F699" t="s">
        <v>206</v>
      </c>
      <c r="H699">
        <v>2014</v>
      </c>
      <c r="I699" t="s">
        <v>1870</v>
      </c>
      <c r="J699" t="s">
        <v>1498</v>
      </c>
      <c r="K699" t="s">
        <v>81</v>
      </c>
      <c r="L699">
        <v>30</v>
      </c>
      <c r="M699" t="s">
        <v>58</v>
      </c>
      <c r="N699" t="s">
        <v>9704</v>
      </c>
      <c r="AE699">
        <v>30</v>
      </c>
      <c r="AH699" t="s">
        <v>30</v>
      </c>
      <c r="AI699" t="s">
        <v>31</v>
      </c>
      <c r="AL699" t="s">
        <v>75</v>
      </c>
      <c r="AV699" t="s">
        <v>2465</v>
      </c>
      <c r="BA699" t="s">
        <v>1499</v>
      </c>
      <c r="BB699" t="s">
        <v>64</v>
      </c>
    </row>
    <row r="700" spans="1:54" x14ac:dyDescent="0.3">
      <c r="A700">
        <v>662</v>
      </c>
      <c r="B700" t="s">
        <v>2466</v>
      </c>
      <c r="C700" s="1">
        <v>41741</v>
      </c>
      <c r="D700">
        <v>4</v>
      </c>
      <c r="E700" t="s">
        <v>949</v>
      </c>
      <c r="F700" t="s">
        <v>206</v>
      </c>
      <c r="H700">
        <v>2014</v>
      </c>
      <c r="I700" t="s">
        <v>2467</v>
      </c>
      <c r="J700" t="s">
        <v>736</v>
      </c>
      <c r="K700" t="s">
        <v>81</v>
      </c>
      <c r="L700">
        <v>8</v>
      </c>
      <c r="M700" t="s">
        <v>58</v>
      </c>
      <c r="N700" t="s">
        <v>9704</v>
      </c>
      <c r="AE700">
        <v>8</v>
      </c>
      <c r="AI700" t="s">
        <v>31</v>
      </c>
      <c r="AV700" t="s">
        <v>2465</v>
      </c>
      <c r="BA700" t="s">
        <v>739</v>
      </c>
      <c r="BB700" t="s">
        <v>64</v>
      </c>
    </row>
    <row r="701" spans="1:54" x14ac:dyDescent="0.3">
      <c r="A701">
        <v>677</v>
      </c>
      <c r="B701" t="s">
        <v>2533</v>
      </c>
      <c r="C701" s="1">
        <v>41772</v>
      </c>
      <c r="D701">
        <v>5</v>
      </c>
      <c r="E701" t="s">
        <v>55</v>
      </c>
      <c r="F701" t="s">
        <v>100</v>
      </c>
      <c r="H701">
        <v>2014</v>
      </c>
      <c r="I701" t="s">
        <v>2534</v>
      </c>
      <c r="J701" t="s">
        <v>2457</v>
      </c>
      <c r="K701" t="s">
        <v>81</v>
      </c>
      <c r="L701">
        <v>60</v>
      </c>
      <c r="M701" t="s">
        <v>58</v>
      </c>
      <c r="N701" t="s">
        <v>9704</v>
      </c>
      <c r="AE701">
        <v>60</v>
      </c>
      <c r="AI701" t="s">
        <v>31</v>
      </c>
      <c r="AT701" t="s">
        <v>75</v>
      </c>
      <c r="AV701" t="s">
        <v>2535</v>
      </c>
      <c r="BA701" t="s">
        <v>2460</v>
      </c>
      <c r="BB701" t="s">
        <v>64</v>
      </c>
    </row>
    <row r="702" spans="1:54" x14ac:dyDescent="0.3">
      <c r="A702">
        <v>687</v>
      </c>
      <c r="B702" t="s">
        <v>2572</v>
      </c>
      <c r="C702" s="1">
        <v>41776</v>
      </c>
      <c r="D702">
        <v>5</v>
      </c>
      <c r="E702" t="s">
        <v>55</v>
      </c>
      <c r="F702" t="s">
        <v>206</v>
      </c>
      <c r="H702">
        <v>2014</v>
      </c>
      <c r="I702" t="s">
        <v>2573</v>
      </c>
      <c r="J702" t="s">
        <v>879</v>
      </c>
      <c r="K702" t="s">
        <v>81</v>
      </c>
      <c r="L702">
        <v>29</v>
      </c>
      <c r="M702" t="s">
        <v>58</v>
      </c>
      <c r="N702" t="s">
        <v>9704</v>
      </c>
      <c r="AE702">
        <v>29</v>
      </c>
      <c r="AH702" t="s">
        <v>30</v>
      </c>
      <c r="AI702" t="s">
        <v>31</v>
      </c>
      <c r="AV702" t="s">
        <v>2574</v>
      </c>
      <c r="AW702" t="s">
        <v>2570</v>
      </c>
      <c r="AY702">
        <v>11.52079964</v>
      </c>
      <c r="AZ702">
        <v>13.680500029999999</v>
      </c>
      <c r="BA702" t="s">
        <v>882</v>
      </c>
      <c r="BB702" t="s">
        <v>64</v>
      </c>
    </row>
    <row r="703" spans="1:54" x14ac:dyDescent="0.3">
      <c r="A703">
        <v>689</v>
      </c>
      <c r="B703" t="s">
        <v>2580</v>
      </c>
      <c r="C703" s="1">
        <v>41778</v>
      </c>
      <c r="D703">
        <v>5</v>
      </c>
      <c r="E703" t="s">
        <v>55</v>
      </c>
      <c r="F703" t="s">
        <v>73</v>
      </c>
      <c r="H703">
        <v>2014</v>
      </c>
      <c r="I703" t="s">
        <v>2581</v>
      </c>
      <c r="J703" t="s">
        <v>117</v>
      </c>
      <c r="K703" t="s">
        <v>81</v>
      </c>
      <c r="L703">
        <v>30</v>
      </c>
      <c r="M703" t="s">
        <v>58</v>
      </c>
      <c r="N703" t="s">
        <v>9704</v>
      </c>
      <c r="AE703">
        <v>30</v>
      </c>
      <c r="AI703" t="s">
        <v>31</v>
      </c>
      <c r="AV703" t="s">
        <v>2582</v>
      </c>
      <c r="AW703" t="s">
        <v>2583</v>
      </c>
      <c r="AY703">
        <v>11.148200040000001</v>
      </c>
      <c r="AZ703">
        <v>12.7560997</v>
      </c>
      <c r="BA703" t="s">
        <v>120</v>
      </c>
      <c r="BB703" t="s">
        <v>64</v>
      </c>
    </row>
    <row r="704" spans="1:54" x14ac:dyDescent="0.3">
      <c r="A704">
        <v>696</v>
      </c>
      <c r="B704" t="s">
        <v>2603</v>
      </c>
      <c r="C704" s="1">
        <v>41781</v>
      </c>
      <c r="D704">
        <v>5</v>
      </c>
      <c r="E704" t="s">
        <v>55</v>
      </c>
      <c r="F704" t="s">
        <v>88</v>
      </c>
      <c r="H704">
        <v>2014</v>
      </c>
      <c r="I704" t="s">
        <v>2604</v>
      </c>
      <c r="J704" t="s">
        <v>1683</v>
      </c>
      <c r="K704" t="s">
        <v>81</v>
      </c>
      <c r="L704">
        <v>25</v>
      </c>
      <c r="M704" t="s">
        <v>58</v>
      </c>
      <c r="N704" t="s">
        <v>9704</v>
      </c>
      <c r="AE704">
        <v>25</v>
      </c>
      <c r="AV704" t="s">
        <v>2605</v>
      </c>
      <c r="AY704">
        <v>12.241200449999999</v>
      </c>
      <c r="AZ704">
        <v>13.869500159999999</v>
      </c>
      <c r="BA704" t="s">
        <v>1686</v>
      </c>
      <c r="BB704" t="s">
        <v>64</v>
      </c>
    </row>
    <row r="705" spans="1:54" x14ac:dyDescent="0.3">
      <c r="A705">
        <v>699</v>
      </c>
      <c r="B705" t="s">
        <v>2615</v>
      </c>
      <c r="C705" s="1">
        <v>41783</v>
      </c>
      <c r="D705">
        <v>5</v>
      </c>
      <c r="E705" t="s">
        <v>55</v>
      </c>
      <c r="F705" t="s">
        <v>206</v>
      </c>
      <c r="H705">
        <v>2014</v>
      </c>
      <c r="I705" t="s">
        <v>2616</v>
      </c>
      <c r="J705" t="s">
        <v>785</v>
      </c>
      <c r="K705" t="s">
        <v>251</v>
      </c>
      <c r="L705">
        <v>0</v>
      </c>
      <c r="M705" t="s">
        <v>58</v>
      </c>
      <c r="N705" t="s">
        <v>9704</v>
      </c>
      <c r="AE705">
        <v>0</v>
      </c>
      <c r="AI705" t="s">
        <v>31</v>
      </c>
      <c r="AV705" t="s">
        <v>2617</v>
      </c>
      <c r="AY705">
        <v>10.802499770000001</v>
      </c>
      <c r="AZ705">
        <v>13.452899929999999</v>
      </c>
      <c r="BA705" t="s">
        <v>788</v>
      </c>
      <c r="BB705" t="s">
        <v>64</v>
      </c>
    </row>
    <row r="706" spans="1:54" x14ac:dyDescent="0.3">
      <c r="A706">
        <v>706</v>
      </c>
      <c r="B706" t="s">
        <v>2646</v>
      </c>
      <c r="C706" s="1">
        <v>41790</v>
      </c>
      <c r="D706">
        <v>5</v>
      </c>
      <c r="E706" t="s">
        <v>55</v>
      </c>
      <c r="F706" t="s">
        <v>206</v>
      </c>
      <c r="H706">
        <v>2014</v>
      </c>
      <c r="I706" t="s">
        <v>2647</v>
      </c>
      <c r="J706" t="s">
        <v>2457</v>
      </c>
      <c r="K706" t="s">
        <v>81</v>
      </c>
      <c r="L706">
        <v>43</v>
      </c>
      <c r="M706" t="s">
        <v>58</v>
      </c>
      <c r="N706" t="s">
        <v>9704</v>
      </c>
      <c r="AE706">
        <v>43</v>
      </c>
      <c r="AI706" t="s">
        <v>31</v>
      </c>
      <c r="AT706" t="s">
        <v>75</v>
      </c>
      <c r="AV706" t="s">
        <v>2648</v>
      </c>
      <c r="AW706" t="s">
        <v>2649</v>
      </c>
      <c r="AY706">
        <v>11.917090419999999</v>
      </c>
      <c r="AZ706">
        <v>14.63665962</v>
      </c>
      <c r="BA706" t="s">
        <v>2460</v>
      </c>
      <c r="BB706" t="s">
        <v>64</v>
      </c>
    </row>
    <row r="707" spans="1:54" x14ac:dyDescent="0.3">
      <c r="A707">
        <v>711</v>
      </c>
      <c r="B707" t="s">
        <v>2666</v>
      </c>
      <c r="C707" s="1">
        <v>41793</v>
      </c>
      <c r="D707">
        <v>6</v>
      </c>
      <c r="E707" t="s">
        <v>87</v>
      </c>
      <c r="F707" t="s">
        <v>100</v>
      </c>
      <c r="H707">
        <v>2014</v>
      </c>
      <c r="I707" t="s">
        <v>2667</v>
      </c>
      <c r="J707" t="s">
        <v>1498</v>
      </c>
      <c r="K707" t="s">
        <v>81</v>
      </c>
      <c r="L707">
        <v>400</v>
      </c>
      <c r="M707" t="s">
        <v>58</v>
      </c>
      <c r="N707" t="s">
        <v>9704</v>
      </c>
      <c r="AE707">
        <v>400</v>
      </c>
      <c r="AI707" t="s">
        <v>31</v>
      </c>
      <c r="AP707" t="s">
        <v>38</v>
      </c>
      <c r="AU707" t="s">
        <v>2668</v>
      </c>
      <c r="AV707" t="s">
        <v>2660</v>
      </c>
      <c r="AW707" t="s">
        <v>2669</v>
      </c>
      <c r="AX707" t="s">
        <v>2670</v>
      </c>
      <c r="AY707">
        <v>11.08539963</v>
      </c>
      <c r="AZ707">
        <v>13.69190025</v>
      </c>
      <c r="BA707" t="s">
        <v>1499</v>
      </c>
      <c r="BB707" t="s">
        <v>64</v>
      </c>
    </row>
    <row r="708" spans="1:54" x14ac:dyDescent="0.3">
      <c r="A708">
        <v>717</v>
      </c>
      <c r="B708" t="s">
        <v>2690</v>
      </c>
      <c r="C708" s="1">
        <v>41799</v>
      </c>
      <c r="D708">
        <v>6</v>
      </c>
      <c r="E708" t="s">
        <v>87</v>
      </c>
      <c r="F708" t="s">
        <v>73</v>
      </c>
      <c r="H708">
        <v>2014</v>
      </c>
      <c r="I708" t="s">
        <v>2691</v>
      </c>
      <c r="J708" t="s">
        <v>1517</v>
      </c>
      <c r="K708" t="s">
        <v>81</v>
      </c>
      <c r="L708">
        <v>5</v>
      </c>
      <c r="M708" t="s">
        <v>58</v>
      </c>
      <c r="N708" t="s">
        <v>9704</v>
      </c>
      <c r="AE708">
        <v>5</v>
      </c>
      <c r="AI708" t="s">
        <v>31</v>
      </c>
      <c r="AV708" t="s">
        <v>2692</v>
      </c>
      <c r="AY708">
        <v>10.868550300000001</v>
      </c>
      <c r="AZ708">
        <v>12.847700120000001</v>
      </c>
      <c r="BA708" t="s">
        <v>1519</v>
      </c>
      <c r="BB708" t="s">
        <v>64</v>
      </c>
    </row>
    <row r="709" spans="1:54" x14ac:dyDescent="0.3">
      <c r="A709">
        <v>723</v>
      </c>
      <c r="B709" t="s">
        <v>2717</v>
      </c>
      <c r="C709" s="1">
        <v>41810</v>
      </c>
      <c r="D709">
        <v>6</v>
      </c>
      <c r="E709" t="s">
        <v>87</v>
      </c>
      <c r="F709" t="s">
        <v>203</v>
      </c>
      <c r="H709">
        <v>2014</v>
      </c>
      <c r="I709" t="s">
        <v>2718</v>
      </c>
      <c r="J709" t="s">
        <v>785</v>
      </c>
      <c r="K709" t="s">
        <v>251</v>
      </c>
      <c r="L709">
        <v>10</v>
      </c>
      <c r="M709" t="s">
        <v>58</v>
      </c>
      <c r="N709" t="s">
        <v>9704</v>
      </c>
      <c r="AE709">
        <v>10</v>
      </c>
      <c r="AT709" t="s">
        <v>75</v>
      </c>
      <c r="AV709" t="s">
        <v>2719</v>
      </c>
      <c r="AY709">
        <v>10.802499770000001</v>
      </c>
      <c r="AZ709">
        <v>13.452899929999999</v>
      </c>
      <c r="BA709" t="s">
        <v>788</v>
      </c>
      <c r="BB709" t="s">
        <v>64</v>
      </c>
    </row>
    <row r="710" spans="1:54" x14ac:dyDescent="0.3">
      <c r="A710">
        <v>725</v>
      </c>
      <c r="B710" t="s">
        <v>2723</v>
      </c>
      <c r="C710" s="1">
        <v>41811</v>
      </c>
      <c r="D710">
        <v>6</v>
      </c>
      <c r="E710" t="s">
        <v>87</v>
      </c>
      <c r="F710" t="s">
        <v>206</v>
      </c>
      <c r="H710">
        <v>2014</v>
      </c>
      <c r="I710" t="s">
        <v>2724</v>
      </c>
      <c r="J710" t="s">
        <v>1517</v>
      </c>
      <c r="K710" t="s">
        <v>81</v>
      </c>
      <c r="L710">
        <v>40</v>
      </c>
      <c r="M710" t="s">
        <v>58</v>
      </c>
      <c r="N710" t="s">
        <v>9704</v>
      </c>
      <c r="AE710">
        <v>40</v>
      </c>
      <c r="AH710" t="s">
        <v>30</v>
      </c>
      <c r="AI710" t="s">
        <v>31</v>
      </c>
      <c r="AT710" t="s">
        <v>75</v>
      </c>
      <c r="AU710" t="s">
        <v>2725</v>
      </c>
      <c r="AV710" t="s">
        <v>2726</v>
      </c>
      <c r="AW710" t="s">
        <v>2727</v>
      </c>
      <c r="AX710" t="s">
        <v>2728</v>
      </c>
      <c r="AY710">
        <v>10.868550300000001</v>
      </c>
      <c r="AZ710">
        <v>12.847700120000001</v>
      </c>
      <c r="BA710" t="s">
        <v>1519</v>
      </c>
      <c r="BB710" t="s">
        <v>64</v>
      </c>
    </row>
    <row r="711" spans="1:54" x14ac:dyDescent="0.3">
      <c r="A711">
        <v>734</v>
      </c>
      <c r="B711" t="s">
        <v>2757</v>
      </c>
      <c r="C711" s="1">
        <v>41819</v>
      </c>
      <c r="D711">
        <v>6</v>
      </c>
      <c r="E711" t="s">
        <v>87</v>
      </c>
      <c r="F711" t="s">
        <v>56</v>
      </c>
      <c r="H711">
        <v>2014</v>
      </c>
      <c r="I711" t="s">
        <v>2758</v>
      </c>
      <c r="J711" t="s">
        <v>1517</v>
      </c>
      <c r="K711" t="s">
        <v>81</v>
      </c>
      <c r="L711">
        <v>56</v>
      </c>
      <c r="M711" t="s">
        <v>58</v>
      </c>
      <c r="N711" t="s">
        <v>9704</v>
      </c>
      <c r="AE711">
        <v>56</v>
      </c>
      <c r="AH711" t="s">
        <v>30</v>
      </c>
      <c r="AI711" t="s">
        <v>31</v>
      </c>
      <c r="AP711" t="s">
        <v>38</v>
      </c>
      <c r="AT711" t="s">
        <v>75</v>
      </c>
      <c r="AV711" t="s">
        <v>2759</v>
      </c>
      <c r="AW711" t="s">
        <v>2760</v>
      </c>
      <c r="AX711" t="s">
        <v>2761</v>
      </c>
      <c r="AY711">
        <v>10.868550300000001</v>
      </c>
      <c r="AZ711">
        <v>12.847700120000001</v>
      </c>
      <c r="BA711" t="s">
        <v>1519</v>
      </c>
      <c r="BB711" t="s">
        <v>64</v>
      </c>
    </row>
    <row r="712" spans="1:54" x14ac:dyDescent="0.3">
      <c r="A712">
        <v>746</v>
      </c>
      <c r="B712" t="s">
        <v>2803</v>
      </c>
      <c r="C712" s="1">
        <v>41832</v>
      </c>
      <c r="D712">
        <v>7</v>
      </c>
      <c r="E712" t="s">
        <v>154</v>
      </c>
      <c r="F712" t="s">
        <v>206</v>
      </c>
      <c r="H712">
        <v>2014</v>
      </c>
      <c r="I712" t="s">
        <v>613</v>
      </c>
      <c r="J712" t="s">
        <v>117</v>
      </c>
      <c r="K712" t="s">
        <v>81</v>
      </c>
      <c r="L712">
        <v>27</v>
      </c>
      <c r="M712" t="s">
        <v>58</v>
      </c>
      <c r="N712" t="s">
        <v>9704</v>
      </c>
      <c r="AE712">
        <v>27</v>
      </c>
      <c r="AI712" t="s">
        <v>31</v>
      </c>
      <c r="AV712" t="s">
        <v>2804</v>
      </c>
      <c r="AW712" t="s">
        <v>2805</v>
      </c>
      <c r="AX712" t="s">
        <v>2806</v>
      </c>
      <c r="AY712">
        <v>11.148200040000001</v>
      </c>
      <c r="AZ712">
        <v>12.7560997</v>
      </c>
      <c r="BA712" t="s">
        <v>120</v>
      </c>
      <c r="BB712" t="s">
        <v>64</v>
      </c>
    </row>
    <row r="713" spans="1:54" x14ac:dyDescent="0.3">
      <c r="A713">
        <v>748</v>
      </c>
      <c r="B713" t="s">
        <v>2812</v>
      </c>
      <c r="C713" s="1">
        <v>41834</v>
      </c>
      <c r="D713">
        <v>7</v>
      </c>
      <c r="E713" t="s">
        <v>154</v>
      </c>
      <c r="F713" t="s">
        <v>73</v>
      </c>
      <c r="H713">
        <v>2014</v>
      </c>
      <c r="I713" t="s">
        <v>2813</v>
      </c>
      <c r="J713" t="s">
        <v>938</v>
      </c>
      <c r="K713" t="s">
        <v>81</v>
      </c>
      <c r="L713">
        <v>45</v>
      </c>
      <c r="M713" t="s">
        <v>58</v>
      </c>
      <c r="N713" t="s">
        <v>9704</v>
      </c>
      <c r="AE713">
        <v>45</v>
      </c>
      <c r="AH713" t="s">
        <v>30</v>
      </c>
      <c r="AI713" t="s">
        <v>31</v>
      </c>
      <c r="AP713" t="s">
        <v>38</v>
      </c>
      <c r="AT713" t="s">
        <v>75</v>
      </c>
      <c r="AU713" t="s">
        <v>2814</v>
      </c>
      <c r="AV713" t="s">
        <v>2815</v>
      </c>
      <c r="AW713" t="s">
        <v>2816</v>
      </c>
      <c r="AX713" t="s">
        <v>2817</v>
      </c>
      <c r="AY713">
        <v>10.65087986</v>
      </c>
      <c r="AZ713">
        <v>12.90927029</v>
      </c>
      <c r="BA713" t="s">
        <v>941</v>
      </c>
      <c r="BB713" t="s">
        <v>64</v>
      </c>
    </row>
    <row r="714" spans="1:54" x14ac:dyDescent="0.3">
      <c r="A714">
        <v>749</v>
      </c>
      <c r="B714" t="s">
        <v>2818</v>
      </c>
      <c r="C714" s="1">
        <v>41835</v>
      </c>
      <c r="D714">
        <v>7</v>
      </c>
      <c r="E714" t="s">
        <v>154</v>
      </c>
      <c r="F714" t="s">
        <v>100</v>
      </c>
      <c r="H714">
        <v>2014</v>
      </c>
      <c r="I714" t="s">
        <v>2819</v>
      </c>
      <c r="J714" t="s">
        <v>938</v>
      </c>
      <c r="K714" t="s">
        <v>81</v>
      </c>
      <c r="L714">
        <v>9</v>
      </c>
      <c r="M714" t="s">
        <v>58</v>
      </c>
      <c r="N714" t="s">
        <v>9704</v>
      </c>
      <c r="AE714">
        <v>9</v>
      </c>
      <c r="AI714" t="s">
        <v>31</v>
      </c>
      <c r="AT714" t="s">
        <v>75</v>
      </c>
      <c r="AV714" t="s">
        <v>2820</v>
      </c>
      <c r="AY714">
        <v>10.65087986</v>
      </c>
      <c r="AZ714">
        <v>12.90927029</v>
      </c>
      <c r="BA714" t="s">
        <v>941</v>
      </c>
      <c r="BB714" t="s">
        <v>64</v>
      </c>
    </row>
    <row r="715" spans="1:54" x14ac:dyDescent="0.3">
      <c r="A715">
        <v>750</v>
      </c>
      <c r="B715" t="s">
        <v>2821</v>
      </c>
      <c r="C715" s="1">
        <v>41838</v>
      </c>
      <c r="D715">
        <v>7</v>
      </c>
      <c r="E715" t="s">
        <v>154</v>
      </c>
      <c r="F715" t="s">
        <v>203</v>
      </c>
      <c r="H715">
        <v>2014</v>
      </c>
      <c r="I715" t="s">
        <v>613</v>
      </c>
      <c r="J715" t="s">
        <v>117</v>
      </c>
      <c r="K715" t="s">
        <v>81</v>
      </c>
      <c r="L715">
        <v>100</v>
      </c>
      <c r="M715" t="s">
        <v>58</v>
      </c>
      <c r="N715" t="s">
        <v>9704</v>
      </c>
      <c r="AE715">
        <v>21</v>
      </c>
      <c r="AI715" t="s">
        <v>31</v>
      </c>
      <c r="AT715" t="s">
        <v>75</v>
      </c>
      <c r="AU715" t="s">
        <v>2822</v>
      </c>
      <c r="AV715" t="s">
        <v>2823</v>
      </c>
      <c r="AW715" t="s">
        <v>2824</v>
      </c>
      <c r="AX715" t="s">
        <v>2825</v>
      </c>
      <c r="AY715">
        <v>11.148200040000001</v>
      </c>
      <c r="AZ715">
        <v>12.7560997</v>
      </c>
      <c r="BA715" t="s">
        <v>120</v>
      </c>
      <c r="BB715" t="s">
        <v>64</v>
      </c>
    </row>
    <row r="716" spans="1:54" x14ac:dyDescent="0.3">
      <c r="A716">
        <v>768</v>
      </c>
      <c r="B716" t="s">
        <v>2890</v>
      </c>
      <c r="C716" s="1">
        <v>41857</v>
      </c>
      <c r="D716">
        <v>8</v>
      </c>
      <c r="E716" t="s">
        <v>212</v>
      </c>
      <c r="F716" t="s">
        <v>169</v>
      </c>
      <c r="H716">
        <v>2014</v>
      </c>
      <c r="J716" t="s">
        <v>1498</v>
      </c>
      <c r="K716" t="s">
        <v>81</v>
      </c>
      <c r="L716">
        <v>24</v>
      </c>
      <c r="M716" t="s">
        <v>58</v>
      </c>
      <c r="N716" t="s">
        <v>9704</v>
      </c>
      <c r="AE716">
        <v>24</v>
      </c>
      <c r="AI716" t="s">
        <v>31</v>
      </c>
      <c r="AO716" t="s">
        <v>59</v>
      </c>
      <c r="AP716" t="s">
        <v>38</v>
      </c>
      <c r="AT716" t="s">
        <v>75</v>
      </c>
      <c r="AU716" t="s">
        <v>2891</v>
      </c>
      <c r="AV716" t="s">
        <v>2892</v>
      </c>
      <c r="AW716" t="s">
        <v>2893</v>
      </c>
      <c r="AX716" t="s">
        <v>2894</v>
      </c>
      <c r="AY716">
        <v>11.08539963</v>
      </c>
      <c r="AZ716">
        <v>13.69190025</v>
      </c>
      <c r="BA716" t="s">
        <v>1499</v>
      </c>
      <c r="BB716" t="s">
        <v>64</v>
      </c>
    </row>
    <row r="717" spans="1:54" x14ac:dyDescent="0.3">
      <c r="A717">
        <v>771</v>
      </c>
      <c r="B717" t="s">
        <v>2902</v>
      </c>
      <c r="C717" s="1">
        <v>41861</v>
      </c>
      <c r="D717">
        <v>8</v>
      </c>
      <c r="E717" t="s">
        <v>212</v>
      </c>
      <c r="F717" t="s">
        <v>56</v>
      </c>
      <c r="H717">
        <v>2014</v>
      </c>
      <c r="I717" t="s">
        <v>2903</v>
      </c>
      <c r="J717" t="s">
        <v>414</v>
      </c>
      <c r="K717" t="s">
        <v>81</v>
      </c>
      <c r="L717">
        <v>30</v>
      </c>
      <c r="M717" t="s">
        <v>58</v>
      </c>
      <c r="N717" t="s">
        <v>9704</v>
      </c>
      <c r="AB717">
        <v>97</v>
      </c>
      <c r="AE717">
        <v>30</v>
      </c>
      <c r="AI717" t="s">
        <v>31</v>
      </c>
      <c r="AT717" t="s">
        <v>75</v>
      </c>
      <c r="AU717" t="s">
        <v>2904</v>
      </c>
      <c r="AV717" t="s">
        <v>2905</v>
      </c>
      <c r="AW717" t="s">
        <v>2906</v>
      </c>
      <c r="AX717" t="s">
        <v>2907</v>
      </c>
      <c r="AY717">
        <v>12.925399779999999</v>
      </c>
      <c r="AZ717">
        <v>13.559900280000001</v>
      </c>
      <c r="BA717" t="s">
        <v>417</v>
      </c>
      <c r="BB717" t="s">
        <v>64</v>
      </c>
    </row>
    <row r="718" spans="1:54" ht="28.8" x14ac:dyDescent="0.3">
      <c r="A718">
        <v>774</v>
      </c>
      <c r="B718" s="2" t="s">
        <v>2915</v>
      </c>
      <c r="C718" s="1">
        <v>41868</v>
      </c>
      <c r="D718">
        <v>8</v>
      </c>
      <c r="E718" t="s">
        <v>212</v>
      </c>
      <c r="F718" t="s">
        <v>56</v>
      </c>
      <c r="H718">
        <v>2014</v>
      </c>
      <c r="I718" t="s">
        <v>2916</v>
      </c>
      <c r="J718" t="s">
        <v>1683</v>
      </c>
      <c r="K718" t="s">
        <v>81</v>
      </c>
      <c r="L718">
        <v>10</v>
      </c>
      <c r="M718" t="s">
        <v>58</v>
      </c>
      <c r="N718" t="s">
        <v>9704</v>
      </c>
      <c r="AE718">
        <v>10</v>
      </c>
      <c r="AI718" t="s">
        <v>31</v>
      </c>
      <c r="AU718" t="s">
        <v>2917</v>
      </c>
      <c r="AV718" t="s">
        <v>2918</v>
      </c>
      <c r="AW718" t="s">
        <v>2919</v>
      </c>
      <c r="AY718">
        <v>12.241200449999999</v>
      </c>
      <c r="AZ718">
        <v>13.869500159999999</v>
      </c>
      <c r="BA718" t="s">
        <v>1686</v>
      </c>
      <c r="BB718" t="s">
        <v>64</v>
      </c>
    </row>
    <row r="719" spans="1:54" x14ac:dyDescent="0.3">
      <c r="A719">
        <v>785</v>
      </c>
      <c r="B719" t="s">
        <v>2963</v>
      </c>
      <c r="C719" s="1">
        <v>41879</v>
      </c>
      <c r="D719">
        <v>8</v>
      </c>
      <c r="E719" t="s">
        <v>212</v>
      </c>
      <c r="F719" t="s">
        <v>88</v>
      </c>
      <c r="H719">
        <v>2014</v>
      </c>
      <c r="I719" t="s">
        <v>2964</v>
      </c>
      <c r="J719" t="s">
        <v>1719</v>
      </c>
      <c r="K719" t="s">
        <v>81</v>
      </c>
      <c r="L719">
        <v>14</v>
      </c>
      <c r="M719" t="s">
        <v>58</v>
      </c>
      <c r="N719" t="s">
        <v>9704</v>
      </c>
      <c r="AE719">
        <v>14</v>
      </c>
      <c r="AI719" t="s">
        <v>31</v>
      </c>
      <c r="AP719" t="s">
        <v>38</v>
      </c>
      <c r="AT719" t="s">
        <v>75</v>
      </c>
      <c r="AV719" t="s">
        <v>2965</v>
      </c>
      <c r="AW719" t="s">
        <v>2966</v>
      </c>
      <c r="AY719">
        <v>10.50928974</v>
      </c>
      <c r="AZ719">
        <v>12.32931995</v>
      </c>
      <c r="BA719" t="s">
        <v>1722</v>
      </c>
      <c r="BB719" t="s">
        <v>64</v>
      </c>
    </row>
    <row r="720" spans="1:54" x14ac:dyDescent="0.3">
      <c r="A720">
        <v>786</v>
      </c>
      <c r="B720" t="s">
        <v>2967</v>
      </c>
      <c r="C720" s="1">
        <v>41883</v>
      </c>
      <c r="D720">
        <v>9</v>
      </c>
      <c r="E720" t="s">
        <v>263</v>
      </c>
      <c r="F720" t="s">
        <v>73</v>
      </c>
      <c r="H720">
        <v>2014</v>
      </c>
      <c r="I720" t="s">
        <v>1617</v>
      </c>
      <c r="J720" t="s">
        <v>233</v>
      </c>
      <c r="K720" t="s">
        <v>81</v>
      </c>
      <c r="L720">
        <v>29</v>
      </c>
      <c r="M720" t="s">
        <v>58</v>
      </c>
      <c r="N720" t="s">
        <v>9704</v>
      </c>
      <c r="AE720">
        <v>29</v>
      </c>
      <c r="AI720" t="s">
        <v>31</v>
      </c>
      <c r="AL720" t="s">
        <v>75</v>
      </c>
      <c r="AT720" t="s">
        <v>75</v>
      </c>
      <c r="AU720" t="s">
        <v>2968</v>
      </c>
      <c r="AV720" t="s">
        <v>2966</v>
      </c>
      <c r="AW720" t="s">
        <v>2959</v>
      </c>
      <c r="AY720">
        <v>12.36865044</v>
      </c>
      <c r="AZ720">
        <v>14.206379889999999</v>
      </c>
      <c r="BA720" t="s">
        <v>235</v>
      </c>
      <c r="BB720" t="s">
        <v>64</v>
      </c>
    </row>
    <row r="721" spans="1:54" x14ac:dyDescent="0.3">
      <c r="A721">
        <v>789</v>
      </c>
      <c r="B721" t="s">
        <v>2976</v>
      </c>
      <c r="C721" s="1">
        <v>41884</v>
      </c>
      <c r="D721">
        <v>9</v>
      </c>
      <c r="E721" t="s">
        <v>263</v>
      </c>
      <c r="F721" t="s">
        <v>100</v>
      </c>
      <c r="H721">
        <v>2014</v>
      </c>
      <c r="J721" t="s">
        <v>879</v>
      </c>
      <c r="K721" t="s">
        <v>81</v>
      </c>
      <c r="L721">
        <v>180</v>
      </c>
      <c r="M721" t="s">
        <v>58</v>
      </c>
      <c r="N721" t="s">
        <v>9704</v>
      </c>
      <c r="AE721">
        <v>180</v>
      </c>
      <c r="AI721" t="s">
        <v>31</v>
      </c>
      <c r="AO721" t="s">
        <v>59</v>
      </c>
      <c r="AU721" t="s">
        <v>2977</v>
      </c>
      <c r="AV721" t="s">
        <v>2978</v>
      </c>
      <c r="AW721" t="s">
        <v>2979</v>
      </c>
      <c r="AX721" t="s">
        <v>2980</v>
      </c>
      <c r="AY721">
        <v>11.52079964</v>
      </c>
      <c r="AZ721">
        <v>13.680500029999999</v>
      </c>
      <c r="BA721" t="s">
        <v>882</v>
      </c>
      <c r="BB721" t="s">
        <v>64</v>
      </c>
    </row>
    <row r="722" spans="1:54" x14ac:dyDescent="0.3">
      <c r="A722">
        <v>796</v>
      </c>
      <c r="B722" t="s">
        <v>3005</v>
      </c>
      <c r="C722" s="1">
        <v>41889</v>
      </c>
      <c r="D722">
        <v>9</v>
      </c>
      <c r="E722" t="s">
        <v>263</v>
      </c>
      <c r="F722" t="s">
        <v>56</v>
      </c>
      <c r="H722">
        <v>2014</v>
      </c>
      <c r="J722" t="s">
        <v>2356</v>
      </c>
      <c r="K722" t="s">
        <v>251</v>
      </c>
      <c r="L722">
        <v>30</v>
      </c>
      <c r="M722" t="s">
        <v>58</v>
      </c>
      <c r="N722" t="s">
        <v>9704</v>
      </c>
      <c r="AE722">
        <v>30</v>
      </c>
      <c r="AH722" t="s">
        <v>30</v>
      </c>
      <c r="AI722" t="s">
        <v>31</v>
      </c>
      <c r="AU722" t="s">
        <v>3006</v>
      </c>
      <c r="AV722" t="s">
        <v>3007</v>
      </c>
      <c r="AW722" t="s">
        <v>3008</v>
      </c>
      <c r="AX722" t="s">
        <v>3009</v>
      </c>
      <c r="AY722">
        <v>10.62030983</v>
      </c>
      <c r="AZ722">
        <v>13.39120007</v>
      </c>
      <c r="BA722" t="s">
        <v>2359</v>
      </c>
      <c r="BB722" t="s">
        <v>64</v>
      </c>
    </row>
    <row r="723" spans="1:54" x14ac:dyDescent="0.3">
      <c r="A723">
        <v>799</v>
      </c>
      <c r="B723" t="s">
        <v>3017</v>
      </c>
      <c r="C723" s="1">
        <v>41891</v>
      </c>
      <c r="D723">
        <v>9</v>
      </c>
      <c r="E723" t="s">
        <v>263</v>
      </c>
      <c r="F723" t="s">
        <v>100</v>
      </c>
      <c r="H723">
        <v>2014</v>
      </c>
      <c r="I723" t="s">
        <v>3018</v>
      </c>
      <c r="J723" t="s">
        <v>2861</v>
      </c>
      <c r="K723" t="s">
        <v>251</v>
      </c>
      <c r="L723">
        <v>100</v>
      </c>
      <c r="M723" t="s">
        <v>58</v>
      </c>
      <c r="N723" t="s">
        <v>9704</v>
      </c>
      <c r="AY723">
        <v>10.232799529999999</v>
      </c>
      <c r="AZ723">
        <v>12.93529987</v>
      </c>
      <c r="BA723" t="s">
        <v>2863</v>
      </c>
      <c r="BB723" t="s">
        <v>64</v>
      </c>
    </row>
    <row r="724" spans="1:54" x14ac:dyDescent="0.3">
      <c r="A724">
        <v>800</v>
      </c>
      <c r="B724" t="s">
        <v>3019</v>
      </c>
      <c r="C724" s="1">
        <v>41892</v>
      </c>
      <c r="D724">
        <v>9</v>
      </c>
      <c r="E724" t="s">
        <v>263</v>
      </c>
      <c r="F724" t="s">
        <v>169</v>
      </c>
      <c r="H724">
        <v>2014</v>
      </c>
      <c r="I724" t="s">
        <v>3020</v>
      </c>
      <c r="J724" t="s">
        <v>1719</v>
      </c>
      <c r="K724" t="s">
        <v>81</v>
      </c>
      <c r="L724">
        <v>3</v>
      </c>
      <c r="M724" t="s">
        <v>58</v>
      </c>
      <c r="N724" t="s">
        <v>9704</v>
      </c>
      <c r="AE724">
        <v>3</v>
      </c>
      <c r="AI724" t="s">
        <v>31</v>
      </c>
      <c r="AP724" t="s">
        <v>38</v>
      </c>
      <c r="AT724" t="s">
        <v>75</v>
      </c>
      <c r="AV724" t="s">
        <v>3021</v>
      </c>
      <c r="AW724" t="s">
        <v>3022</v>
      </c>
      <c r="AY724">
        <v>10.50928974</v>
      </c>
      <c r="AZ724">
        <v>12.32931995</v>
      </c>
      <c r="BA724" t="s">
        <v>1722</v>
      </c>
      <c r="BB724" t="s">
        <v>64</v>
      </c>
    </row>
    <row r="725" spans="1:54" x14ac:dyDescent="0.3">
      <c r="A725">
        <v>803</v>
      </c>
      <c r="B725" t="s">
        <v>3030</v>
      </c>
      <c r="C725" s="1">
        <v>41895</v>
      </c>
      <c r="D725">
        <v>9</v>
      </c>
      <c r="E725" t="s">
        <v>263</v>
      </c>
      <c r="F725" t="s">
        <v>206</v>
      </c>
      <c r="H725">
        <v>2014</v>
      </c>
      <c r="I725" t="s">
        <v>2993</v>
      </c>
      <c r="J725" t="s">
        <v>785</v>
      </c>
      <c r="K725" t="s">
        <v>251</v>
      </c>
      <c r="L725">
        <v>1</v>
      </c>
      <c r="M725" t="s">
        <v>58</v>
      </c>
      <c r="N725" t="s">
        <v>9704</v>
      </c>
      <c r="AB725">
        <v>50</v>
      </c>
      <c r="AE725">
        <v>1</v>
      </c>
      <c r="AV725" t="s">
        <v>3031</v>
      </c>
      <c r="AW725" t="s">
        <v>3032</v>
      </c>
      <c r="AY725">
        <v>10.802499770000001</v>
      </c>
      <c r="AZ725">
        <v>13.452899929999999</v>
      </c>
      <c r="BA725" t="s">
        <v>788</v>
      </c>
      <c r="BB725" t="s">
        <v>64</v>
      </c>
    </row>
    <row r="726" spans="1:54" x14ac:dyDescent="0.3">
      <c r="A726">
        <v>813</v>
      </c>
      <c r="B726" t="s">
        <v>3068</v>
      </c>
      <c r="C726" s="1">
        <v>41911</v>
      </c>
      <c r="D726">
        <v>9</v>
      </c>
      <c r="E726" t="s">
        <v>263</v>
      </c>
      <c r="F726" t="s">
        <v>73</v>
      </c>
      <c r="H726">
        <v>2014</v>
      </c>
      <c r="I726" t="s">
        <v>3069</v>
      </c>
      <c r="J726" t="s">
        <v>2356</v>
      </c>
      <c r="K726" t="s">
        <v>251</v>
      </c>
      <c r="L726">
        <v>40</v>
      </c>
      <c r="M726" t="s">
        <v>58</v>
      </c>
      <c r="N726" t="s">
        <v>9704</v>
      </c>
      <c r="AE726">
        <v>40</v>
      </c>
      <c r="AH726" t="s">
        <v>30</v>
      </c>
      <c r="AI726" t="s">
        <v>31</v>
      </c>
      <c r="AT726" t="s">
        <v>75</v>
      </c>
      <c r="AU726" t="s">
        <v>3070</v>
      </c>
      <c r="AV726" t="s">
        <v>3071</v>
      </c>
      <c r="AW726" t="s">
        <v>3072</v>
      </c>
      <c r="AY726">
        <v>10.62030983</v>
      </c>
      <c r="AZ726">
        <v>13.39120007</v>
      </c>
      <c r="BA726" t="s">
        <v>2359</v>
      </c>
      <c r="BB726" t="s">
        <v>64</v>
      </c>
    </row>
    <row r="727" spans="1:54" x14ac:dyDescent="0.3">
      <c r="A727">
        <v>814</v>
      </c>
      <c r="B727" t="s">
        <v>3073</v>
      </c>
      <c r="C727" s="1">
        <v>41912</v>
      </c>
      <c r="D727">
        <v>9</v>
      </c>
      <c r="E727" t="s">
        <v>263</v>
      </c>
      <c r="F727" t="s">
        <v>100</v>
      </c>
      <c r="H727">
        <v>2014</v>
      </c>
      <c r="J727" t="s">
        <v>1498</v>
      </c>
      <c r="K727" t="s">
        <v>81</v>
      </c>
      <c r="L727">
        <v>3</v>
      </c>
      <c r="M727" t="s">
        <v>58</v>
      </c>
      <c r="N727" t="s">
        <v>9704</v>
      </c>
      <c r="AB727">
        <v>32</v>
      </c>
      <c r="AE727">
        <v>3</v>
      </c>
      <c r="AV727" t="s">
        <v>3074</v>
      </c>
      <c r="AY727">
        <v>11.08539963</v>
      </c>
      <c r="AZ727">
        <v>13.69190025</v>
      </c>
      <c r="BA727" t="s">
        <v>1499</v>
      </c>
      <c r="BB727" t="s">
        <v>64</v>
      </c>
    </row>
    <row r="728" spans="1:54" x14ac:dyDescent="0.3">
      <c r="A728">
        <v>823</v>
      </c>
      <c r="B728" t="s">
        <v>3103</v>
      </c>
      <c r="C728" s="1">
        <v>41930</v>
      </c>
      <c r="D728">
        <v>10</v>
      </c>
      <c r="E728" t="s">
        <v>290</v>
      </c>
      <c r="F728" t="s">
        <v>206</v>
      </c>
      <c r="H728">
        <v>2014</v>
      </c>
      <c r="I728" t="s">
        <v>3104</v>
      </c>
      <c r="J728" t="s">
        <v>2007</v>
      </c>
      <c r="K728" t="s">
        <v>81</v>
      </c>
      <c r="L728">
        <v>8</v>
      </c>
      <c r="M728" t="s">
        <v>58</v>
      </c>
      <c r="N728" t="s">
        <v>9704</v>
      </c>
      <c r="AE728">
        <v>8</v>
      </c>
      <c r="AV728" t="s">
        <v>3105</v>
      </c>
      <c r="AY728">
        <v>13.42829323</v>
      </c>
      <c r="AZ728">
        <v>13.325674060000001</v>
      </c>
      <c r="BA728" t="s">
        <v>2008</v>
      </c>
      <c r="BB728" t="s">
        <v>64</v>
      </c>
    </row>
    <row r="729" spans="1:54" x14ac:dyDescent="0.3">
      <c r="A729">
        <v>824</v>
      </c>
      <c r="B729" t="s">
        <v>3106</v>
      </c>
      <c r="C729" s="1">
        <v>41930</v>
      </c>
      <c r="D729">
        <v>10</v>
      </c>
      <c r="E729" t="s">
        <v>290</v>
      </c>
      <c r="F729" t="s">
        <v>206</v>
      </c>
      <c r="H729">
        <v>2014</v>
      </c>
      <c r="I729" t="s">
        <v>3107</v>
      </c>
      <c r="J729" t="s">
        <v>1719</v>
      </c>
      <c r="K729" t="s">
        <v>81</v>
      </c>
      <c r="L729">
        <v>8</v>
      </c>
      <c r="M729" t="s">
        <v>58</v>
      </c>
      <c r="N729" t="s">
        <v>9704</v>
      </c>
      <c r="AE729">
        <v>8</v>
      </c>
      <c r="AI729" t="s">
        <v>31</v>
      </c>
      <c r="AV729" t="s">
        <v>3099</v>
      </c>
      <c r="AW729" t="s">
        <v>3100</v>
      </c>
      <c r="AX729" t="s">
        <v>3098</v>
      </c>
      <c r="AY729">
        <v>10.50928974</v>
      </c>
      <c r="AZ729">
        <v>12.32931995</v>
      </c>
      <c r="BA729" t="s">
        <v>1722</v>
      </c>
      <c r="BB729" t="s">
        <v>64</v>
      </c>
    </row>
    <row r="730" spans="1:54" x14ac:dyDescent="0.3">
      <c r="A730">
        <v>826</v>
      </c>
      <c r="B730" t="s">
        <v>3112</v>
      </c>
      <c r="C730" s="1">
        <v>41931</v>
      </c>
      <c r="D730">
        <v>10</v>
      </c>
      <c r="E730" t="s">
        <v>290</v>
      </c>
      <c r="F730" t="s">
        <v>56</v>
      </c>
      <c r="H730">
        <v>2014</v>
      </c>
      <c r="I730" t="s">
        <v>3113</v>
      </c>
      <c r="J730" t="s">
        <v>1498</v>
      </c>
      <c r="K730" t="s">
        <v>81</v>
      </c>
      <c r="L730">
        <v>5</v>
      </c>
      <c r="M730" t="s">
        <v>58</v>
      </c>
      <c r="N730" t="s">
        <v>9704</v>
      </c>
      <c r="AE730">
        <v>5</v>
      </c>
      <c r="AI730" t="s">
        <v>31</v>
      </c>
      <c r="AV730" t="s">
        <v>3114</v>
      </c>
      <c r="AY730">
        <v>11.08539963</v>
      </c>
      <c r="AZ730">
        <v>13.69190025</v>
      </c>
      <c r="BA730" t="s">
        <v>1499</v>
      </c>
      <c r="BB730" t="s">
        <v>64</v>
      </c>
    </row>
    <row r="731" spans="1:54" x14ac:dyDescent="0.3">
      <c r="A731">
        <v>828</v>
      </c>
      <c r="B731" t="s">
        <v>3117</v>
      </c>
      <c r="C731" s="1">
        <v>41934</v>
      </c>
      <c r="D731">
        <v>10</v>
      </c>
      <c r="E731" t="s">
        <v>290</v>
      </c>
      <c r="F731" t="s">
        <v>169</v>
      </c>
      <c r="H731">
        <v>2014</v>
      </c>
      <c r="I731" t="s">
        <v>3118</v>
      </c>
      <c r="J731" t="s">
        <v>2356</v>
      </c>
      <c r="K731" t="s">
        <v>251</v>
      </c>
      <c r="L731">
        <v>0</v>
      </c>
      <c r="M731" t="s">
        <v>58</v>
      </c>
      <c r="N731" t="s">
        <v>9704</v>
      </c>
      <c r="AB731">
        <v>60</v>
      </c>
      <c r="AV731" t="s">
        <v>3119</v>
      </c>
      <c r="AW731" t="s">
        <v>3120</v>
      </c>
      <c r="AY731">
        <v>10.62030983</v>
      </c>
      <c r="AZ731">
        <v>13.39120007</v>
      </c>
      <c r="BA731" t="s">
        <v>2359</v>
      </c>
      <c r="BB731" t="s">
        <v>64</v>
      </c>
    </row>
    <row r="732" spans="1:54" x14ac:dyDescent="0.3">
      <c r="A732">
        <v>830</v>
      </c>
      <c r="B732" t="s">
        <v>3125</v>
      </c>
      <c r="C732" s="1">
        <v>41935</v>
      </c>
      <c r="D732">
        <v>10</v>
      </c>
      <c r="E732" t="s">
        <v>290</v>
      </c>
      <c r="F732" t="s">
        <v>88</v>
      </c>
      <c r="H732">
        <v>2014</v>
      </c>
      <c r="K732" t="s">
        <v>251</v>
      </c>
      <c r="L732">
        <v>0</v>
      </c>
      <c r="M732" t="s">
        <v>58</v>
      </c>
      <c r="N732" t="s">
        <v>9704</v>
      </c>
      <c r="AB732">
        <v>40</v>
      </c>
      <c r="AV732" t="s">
        <v>3126</v>
      </c>
      <c r="AW732" t="s">
        <v>3127</v>
      </c>
      <c r="AY732">
        <v>9.3243389130000001</v>
      </c>
      <c r="AZ732">
        <v>12.400776860000001</v>
      </c>
      <c r="BA732" t="s">
        <v>254</v>
      </c>
      <c r="BB732" t="s">
        <v>64</v>
      </c>
    </row>
    <row r="733" spans="1:54" x14ac:dyDescent="0.3">
      <c r="A733">
        <v>831</v>
      </c>
      <c r="B733" t="s">
        <v>3128</v>
      </c>
      <c r="C733" s="1">
        <v>41935</v>
      </c>
      <c r="D733">
        <v>10</v>
      </c>
      <c r="E733" t="s">
        <v>290</v>
      </c>
      <c r="F733" t="s">
        <v>88</v>
      </c>
      <c r="H733">
        <v>2014</v>
      </c>
      <c r="I733" t="s">
        <v>3129</v>
      </c>
      <c r="J733" t="s">
        <v>1115</v>
      </c>
      <c r="K733" t="s">
        <v>81</v>
      </c>
      <c r="L733">
        <v>17</v>
      </c>
      <c r="M733" t="s">
        <v>58</v>
      </c>
      <c r="N733" t="s">
        <v>9704</v>
      </c>
      <c r="AB733">
        <v>30</v>
      </c>
      <c r="AE733">
        <v>17</v>
      </c>
      <c r="AI733" t="s">
        <v>31</v>
      </c>
      <c r="AV733" t="s">
        <v>3130</v>
      </c>
      <c r="AW733" t="s">
        <v>3131</v>
      </c>
      <c r="AX733" t="s">
        <v>3132</v>
      </c>
      <c r="AY733">
        <v>11.92249966</v>
      </c>
      <c r="AZ733">
        <v>13.60130024</v>
      </c>
      <c r="BA733" t="s">
        <v>1118</v>
      </c>
      <c r="BB733" t="s">
        <v>64</v>
      </c>
    </row>
    <row r="734" spans="1:54" x14ac:dyDescent="0.3">
      <c r="A734">
        <v>838</v>
      </c>
      <c r="B734" t="s">
        <v>3158</v>
      </c>
      <c r="C734" s="1">
        <v>41944</v>
      </c>
      <c r="D734">
        <v>11</v>
      </c>
      <c r="E734" t="s">
        <v>327</v>
      </c>
      <c r="F734" t="s">
        <v>206</v>
      </c>
      <c r="H734">
        <v>2014</v>
      </c>
      <c r="I734" t="s">
        <v>2302</v>
      </c>
      <c r="J734" t="s">
        <v>938</v>
      </c>
      <c r="K734" t="s">
        <v>81</v>
      </c>
      <c r="L734">
        <v>18</v>
      </c>
      <c r="M734" t="s">
        <v>58</v>
      </c>
      <c r="N734" t="s">
        <v>9704</v>
      </c>
      <c r="AE734">
        <v>18</v>
      </c>
      <c r="AH734" t="s">
        <v>30</v>
      </c>
      <c r="AT734" t="s">
        <v>75</v>
      </c>
      <c r="AV734" t="s">
        <v>3159</v>
      </c>
      <c r="AY734">
        <v>10.65087986</v>
      </c>
      <c r="AZ734">
        <v>12.90927029</v>
      </c>
      <c r="BA734" t="s">
        <v>941</v>
      </c>
      <c r="BB734" t="s">
        <v>64</v>
      </c>
    </row>
    <row r="735" spans="1:54" x14ac:dyDescent="0.3">
      <c r="A735">
        <v>843</v>
      </c>
      <c r="B735" t="s">
        <v>3180</v>
      </c>
      <c r="C735" s="1">
        <v>41949</v>
      </c>
      <c r="D735">
        <v>11</v>
      </c>
      <c r="E735" t="s">
        <v>327</v>
      </c>
      <c r="F735" t="s">
        <v>88</v>
      </c>
      <c r="H735">
        <v>2014</v>
      </c>
      <c r="I735" t="s">
        <v>3181</v>
      </c>
      <c r="J735" t="s">
        <v>2861</v>
      </c>
      <c r="K735" t="s">
        <v>251</v>
      </c>
      <c r="L735">
        <v>1</v>
      </c>
      <c r="M735" t="s">
        <v>58</v>
      </c>
      <c r="N735" t="s">
        <v>9704</v>
      </c>
      <c r="AE735">
        <v>1</v>
      </c>
      <c r="AI735" t="s">
        <v>31</v>
      </c>
      <c r="AT735" t="s">
        <v>75</v>
      </c>
      <c r="AV735" t="s">
        <v>3182</v>
      </c>
      <c r="AY735">
        <v>10.232799529999999</v>
      </c>
      <c r="AZ735">
        <v>12.93529987</v>
      </c>
      <c r="BA735" t="s">
        <v>2863</v>
      </c>
      <c r="BB735" t="s">
        <v>64</v>
      </c>
    </row>
    <row r="736" spans="1:54" x14ac:dyDescent="0.3">
      <c r="A736">
        <v>850</v>
      </c>
      <c r="B736" t="s">
        <v>3207</v>
      </c>
      <c r="C736" s="1">
        <v>41956</v>
      </c>
      <c r="D736">
        <v>11</v>
      </c>
      <c r="E736" t="s">
        <v>327</v>
      </c>
      <c r="F736" t="s">
        <v>88</v>
      </c>
      <c r="H736">
        <v>2014</v>
      </c>
      <c r="J736" t="s">
        <v>250</v>
      </c>
      <c r="K736" t="s">
        <v>251</v>
      </c>
      <c r="L736">
        <v>0</v>
      </c>
      <c r="M736" t="s">
        <v>58</v>
      </c>
      <c r="N736" t="s">
        <v>9704</v>
      </c>
      <c r="AE736">
        <v>0</v>
      </c>
      <c r="AI736" t="s">
        <v>31</v>
      </c>
      <c r="AO736" t="s">
        <v>59</v>
      </c>
      <c r="AT736" t="s">
        <v>75</v>
      </c>
      <c r="AV736" t="s">
        <v>3208</v>
      </c>
      <c r="AY736">
        <v>9.3588600159999995</v>
      </c>
      <c r="AZ736">
        <v>12.545869830000001</v>
      </c>
      <c r="BA736" t="s">
        <v>2080</v>
      </c>
      <c r="BB736" t="s">
        <v>64</v>
      </c>
    </row>
    <row r="737" spans="1:54" x14ac:dyDescent="0.3">
      <c r="A737">
        <v>851</v>
      </c>
      <c r="B737" t="s">
        <v>3209</v>
      </c>
      <c r="C737" s="1">
        <v>41956</v>
      </c>
      <c r="D737">
        <v>11</v>
      </c>
      <c r="E737" t="s">
        <v>327</v>
      </c>
      <c r="F737" t="s">
        <v>88</v>
      </c>
      <c r="H737">
        <v>2014</v>
      </c>
      <c r="J737" t="s">
        <v>2861</v>
      </c>
      <c r="K737" t="s">
        <v>251</v>
      </c>
      <c r="L737">
        <v>0</v>
      </c>
      <c r="M737" t="s">
        <v>58</v>
      </c>
      <c r="N737" t="s">
        <v>9704</v>
      </c>
      <c r="AE737">
        <v>0</v>
      </c>
      <c r="AO737" t="s">
        <v>59</v>
      </c>
      <c r="AV737" t="s">
        <v>3208</v>
      </c>
      <c r="AY737">
        <v>10.232799529999999</v>
      </c>
      <c r="AZ737">
        <v>12.93529987</v>
      </c>
      <c r="BA737" t="s">
        <v>2863</v>
      </c>
      <c r="BB737" t="s">
        <v>64</v>
      </c>
    </row>
    <row r="738" spans="1:54" x14ac:dyDescent="0.3">
      <c r="A738">
        <v>852</v>
      </c>
      <c r="B738" t="s">
        <v>3210</v>
      </c>
      <c r="C738" s="1">
        <v>41956</v>
      </c>
      <c r="D738">
        <v>11</v>
      </c>
      <c r="E738" t="s">
        <v>327</v>
      </c>
      <c r="F738" t="s">
        <v>88</v>
      </c>
      <c r="H738">
        <v>2014</v>
      </c>
      <c r="J738" t="s">
        <v>1517</v>
      </c>
      <c r="K738" t="s">
        <v>81</v>
      </c>
      <c r="L738">
        <v>30</v>
      </c>
      <c r="M738" t="s">
        <v>58</v>
      </c>
      <c r="N738" t="s">
        <v>9704</v>
      </c>
      <c r="AE738">
        <v>30</v>
      </c>
      <c r="AI738" t="s">
        <v>31</v>
      </c>
      <c r="AO738" t="s">
        <v>59</v>
      </c>
      <c r="AT738" t="s">
        <v>75</v>
      </c>
      <c r="AV738" t="s">
        <v>3211</v>
      </c>
      <c r="AW738" t="s">
        <v>3212</v>
      </c>
      <c r="AX738" t="s">
        <v>3213</v>
      </c>
      <c r="AY738">
        <v>10.868550300000001</v>
      </c>
      <c r="AZ738">
        <v>12.847700120000001</v>
      </c>
      <c r="BA738" t="s">
        <v>1519</v>
      </c>
      <c r="BB738" t="s">
        <v>64</v>
      </c>
    </row>
    <row r="739" spans="1:54" x14ac:dyDescent="0.3">
      <c r="A739">
        <v>856</v>
      </c>
      <c r="B739" t="s">
        <v>3225</v>
      </c>
      <c r="C739" s="1">
        <v>41959</v>
      </c>
      <c r="D739">
        <v>11</v>
      </c>
      <c r="E739" t="s">
        <v>327</v>
      </c>
      <c r="F739" t="s">
        <v>56</v>
      </c>
      <c r="H739">
        <v>2014</v>
      </c>
      <c r="I739" t="s">
        <v>2861</v>
      </c>
      <c r="J739" t="s">
        <v>2861</v>
      </c>
      <c r="K739" t="s">
        <v>251</v>
      </c>
      <c r="L739">
        <v>24</v>
      </c>
      <c r="M739" t="s">
        <v>58</v>
      </c>
      <c r="N739" t="s">
        <v>9704</v>
      </c>
      <c r="AE739">
        <v>24</v>
      </c>
      <c r="AI739" t="s">
        <v>31</v>
      </c>
      <c r="AL739" t="s">
        <v>75</v>
      </c>
      <c r="AO739" t="s">
        <v>59</v>
      </c>
      <c r="AU739" t="s">
        <v>3226</v>
      </c>
      <c r="AV739" t="s">
        <v>3227</v>
      </c>
      <c r="AW739" t="s">
        <v>3228</v>
      </c>
      <c r="AX739" t="s">
        <v>3229</v>
      </c>
      <c r="AY739">
        <v>10.232799529999999</v>
      </c>
      <c r="AZ739">
        <v>12.93529987</v>
      </c>
      <c r="BA739" t="s">
        <v>2863</v>
      </c>
      <c r="BB739" t="s">
        <v>64</v>
      </c>
    </row>
    <row r="740" spans="1:54" x14ac:dyDescent="0.3">
      <c r="A740">
        <v>857</v>
      </c>
      <c r="B740" t="s">
        <v>3230</v>
      </c>
      <c r="C740" s="1">
        <v>41959</v>
      </c>
      <c r="D740">
        <v>11</v>
      </c>
      <c r="E740" t="s">
        <v>327</v>
      </c>
      <c r="F740" t="s">
        <v>56</v>
      </c>
      <c r="H740">
        <v>2014</v>
      </c>
      <c r="J740" t="s">
        <v>117</v>
      </c>
      <c r="K740" t="s">
        <v>81</v>
      </c>
      <c r="L740">
        <v>0</v>
      </c>
      <c r="M740" t="s">
        <v>58</v>
      </c>
      <c r="N740" t="s">
        <v>9704</v>
      </c>
      <c r="AB740">
        <v>13</v>
      </c>
      <c r="AV740" t="s">
        <v>3231</v>
      </c>
      <c r="AY740">
        <v>11.148200040000001</v>
      </c>
      <c r="AZ740">
        <v>12.7560997</v>
      </c>
      <c r="BA740" t="s">
        <v>120</v>
      </c>
      <c r="BB740" t="s">
        <v>64</v>
      </c>
    </row>
    <row r="741" spans="1:54" x14ac:dyDescent="0.3">
      <c r="A741">
        <v>862</v>
      </c>
      <c r="B741" t="s">
        <v>3251</v>
      </c>
      <c r="C741" s="1">
        <v>41967</v>
      </c>
      <c r="D741">
        <v>11</v>
      </c>
      <c r="E741" t="s">
        <v>327</v>
      </c>
      <c r="F741" t="s">
        <v>73</v>
      </c>
      <c r="H741">
        <v>2014</v>
      </c>
      <c r="I741" t="s">
        <v>3252</v>
      </c>
      <c r="J741" t="s">
        <v>1609</v>
      </c>
      <c r="K741" t="s">
        <v>81</v>
      </c>
      <c r="L741">
        <v>40</v>
      </c>
      <c r="M741" t="s">
        <v>58</v>
      </c>
      <c r="N741" t="s">
        <v>9704</v>
      </c>
      <c r="AE741">
        <v>40</v>
      </c>
      <c r="AH741" t="s">
        <v>30</v>
      </c>
      <c r="AI741" t="s">
        <v>31</v>
      </c>
      <c r="AT741" t="s">
        <v>75</v>
      </c>
      <c r="AV741" t="s">
        <v>3253</v>
      </c>
      <c r="AW741" t="s">
        <v>3254</v>
      </c>
      <c r="AX741" t="s">
        <v>3255</v>
      </c>
      <c r="AY741">
        <v>13.09910011</v>
      </c>
      <c r="AZ741">
        <v>12.511400220000001</v>
      </c>
      <c r="BA741" t="s">
        <v>1612</v>
      </c>
      <c r="BB741" t="s">
        <v>64</v>
      </c>
    </row>
    <row r="742" spans="1:54" x14ac:dyDescent="0.3">
      <c r="A742">
        <v>863</v>
      </c>
      <c r="B742" t="s">
        <v>3256</v>
      </c>
      <c r="C742" s="1">
        <v>41967</v>
      </c>
      <c r="D742">
        <v>11</v>
      </c>
      <c r="E742" t="s">
        <v>327</v>
      </c>
      <c r="F742" t="s">
        <v>73</v>
      </c>
      <c r="H742">
        <v>2014</v>
      </c>
      <c r="I742" t="s">
        <v>3257</v>
      </c>
      <c r="J742" t="s">
        <v>1517</v>
      </c>
      <c r="K742" t="s">
        <v>81</v>
      </c>
      <c r="L742">
        <v>20</v>
      </c>
      <c r="M742" t="s">
        <v>58</v>
      </c>
      <c r="N742" t="s">
        <v>9704</v>
      </c>
      <c r="AE742">
        <v>20</v>
      </c>
      <c r="AL742" t="s">
        <v>75</v>
      </c>
      <c r="AT742" t="s">
        <v>75</v>
      </c>
      <c r="AV742" t="s">
        <v>3258</v>
      </c>
      <c r="AY742">
        <v>10.868550300000001</v>
      </c>
      <c r="AZ742">
        <v>12.847700120000001</v>
      </c>
      <c r="BA742" t="s">
        <v>1519</v>
      </c>
      <c r="BB742" t="s">
        <v>64</v>
      </c>
    </row>
    <row r="743" spans="1:54" x14ac:dyDescent="0.3">
      <c r="A743">
        <v>868</v>
      </c>
      <c r="B743" t="s">
        <v>3273</v>
      </c>
      <c r="C743" s="1">
        <v>41972</v>
      </c>
      <c r="D743">
        <v>11</v>
      </c>
      <c r="E743" t="s">
        <v>327</v>
      </c>
      <c r="F743" t="s">
        <v>206</v>
      </c>
      <c r="H743">
        <v>2014</v>
      </c>
      <c r="J743" t="s">
        <v>2763</v>
      </c>
      <c r="K743" t="s">
        <v>81</v>
      </c>
      <c r="L743">
        <v>40</v>
      </c>
      <c r="M743" t="s">
        <v>58</v>
      </c>
      <c r="N743" t="s">
        <v>9704</v>
      </c>
      <c r="AE743">
        <v>40</v>
      </c>
      <c r="AH743" t="s">
        <v>30</v>
      </c>
      <c r="AI743" t="s">
        <v>31</v>
      </c>
      <c r="AO743" t="s">
        <v>59</v>
      </c>
      <c r="AT743" t="s">
        <v>75</v>
      </c>
      <c r="AU743" t="s">
        <v>2943</v>
      </c>
      <c r="AV743" t="s">
        <v>3274</v>
      </c>
      <c r="AW743" t="s">
        <v>3275</v>
      </c>
      <c r="AY743">
        <v>10.21794987</v>
      </c>
      <c r="AZ743">
        <v>12.062990190000001</v>
      </c>
      <c r="BA743" t="s">
        <v>2767</v>
      </c>
      <c r="BB743" t="s">
        <v>64</v>
      </c>
    </row>
    <row r="744" spans="1:54" x14ac:dyDescent="0.3">
      <c r="A744">
        <v>869</v>
      </c>
      <c r="B744" t="s">
        <v>3276</v>
      </c>
      <c r="C744" s="1">
        <v>41974</v>
      </c>
      <c r="D744">
        <v>12</v>
      </c>
      <c r="E744" t="s">
        <v>390</v>
      </c>
      <c r="F744" t="s">
        <v>73</v>
      </c>
      <c r="H744">
        <v>2014</v>
      </c>
      <c r="J744" t="s">
        <v>335</v>
      </c>
      <c r="K744" t="s">
        <v>336</v>
      </c>
      <c r="L744">
        <v>59</v>
      </c>
      <c r="M744" t="s">
        <v>58</v>
      </c>
      <c r="N744" t="s">
        <v>9704</v>
      </c>
      <c r="V744">
        <v>20</v>
      </c>
      <c r="W744">
        <v>39</v>
      </c>
      <c r="AI744" t="s">
        <v>31</v>
      </c>
      <c r="AO744" t="s">
        <v>59</v>
      </c>
      <c r="AT744" t="s">
        <v>75</v>
      </c>
      <c r="AV744" t="s">
        <v>3277</v>
      </c>
      <c r="AW744" t="s">
        <v>3278</v>
      </c>
      <c r="AY744">
        <v>11.74440002</v>
      </c>
      <c r="AZ744">
        <v>11.962550159999999</v>
      </c>
      <c r="BA744" t="s">
        <v>340</v>
      </c>
      <c r="BB744" t="s">
        <v>64</v>
      </c>
    </row>
    <row r="745" spans="1:54" x14ac:dyDescent="0.3">
      <c r="A745">
        <v>878</v>
      </c>
      <c r="B745" t="s">
        <v>3313</v>
      </c>
      <c r="C745" s="1">
        <v>41984</v>
      </c>
      <c r="D745">
        <v>12</v>
      </c>
      <c r="E745" t="s">
        <v>390</v>
      </c>
      <c r="F745" t="s">
        <v>88</v>
      </c>
      <c r="H745">
        <v>2014</v>
      </c>
      <c r="J745" t="s">
        <v>271</v>
      </c>
      <c r="K745" t="s">
        <v>272</v>
      </c>
      <c r="L745">
        <v>40</v>
      </c>
      <c r="M745" t="s">
        <v>58</v>
      </c>
      <c r="N745" t="s">
        <v>9704</v>
      </c>
      <c r="V745">
        <v>2</v>
      </c>
      <c r="AE745">
        <v>38</v>
      </c>
      <c r="AK745" t="s">
        <v>33</v>
      </c>
      <c r="AT745" t="s">
        <v>75</v>
      </c>
      <c r="AV745" t="s">
        <v>3314</v>
      </c>
      <c r="AW745" t="s">
        <v>3315</v>
      </c>
      <c r="AX745" t="s">
        <v>3316</v>
      </c>
      <c r="AY745">
        <v>9.7448501590000003</v>
      </c>
      <c r="AZ745">
        <v>8.8384704589999998</v>
      </c>
      <c r="BA745" t="s">
        <v>275</v>
      </c>
      <c r="BB745" t="s">
        <v>64</v>
      </c>
    </row>
    <row r="746" spans="1:54" x14ac:dyDescent="0.3">
      <c r="A746">
        <v>880</v>
      </c>
      <c r="B746" t="s">
        <v>3319</v>
      </c>
      <c r="C746" s="1">
        <v>41987</v>
      </c>
      <c r="D746">
        <v>12</v>
      </c>
      <c r="E746" t="s">
        <v>390</v>
      </c>
      <c r="F746" t="s">
        <v>56</v>
      </c>
      <c r="H746">
        <v>2014</v>
      </c>
      <c r="I746" t="s">
        <v>3320</v>
      </c>
      <c r="J746" t="s">
        <v>1517</v>
      </c>
      <c r="K746" t="s">
        <v>81</v>
      </c>
      <c r="L746">
        <v>35</v>
      </c>
      <c r="M746" t="s">
        <v>58</v>
      </c>
      <c r="N746" t="s">
        <v>9704</v>
      </c>
      <c r="AB746">
        <v>185</v>
      </c>
      <c r="AE746">
        <v>35</v>
      </c>
      <c r="AH746" t="s">
        <v>30</v>
      </c>
      <c r="AI746" t="s">
        <v>31</v>
      </c>
      <c r="AO746" t="s">
        <v>59</v>
      </c>
      <c r="AT746" t="s">
        <v>75</v>
      </c>
      <c r="AV746" t="s">
        <v>3321</v>
      </c>
      <c r="AW746" t="s">
        <v>3322</v>
      </c>
      <c r="AX746" t="s">
        <v>3323</v>
      </c>
      <c r="AY746">
        <v>10.868550300000001</v>
      </c>
      <c r="AZ746">
        <v>12.847700120000001</v>
      </c>
      <c r="BA746" t="s">
        <v>1519</v>
      </c>
      <c r="BB746" t="s">
        <v>64</v>
      </c>
    </row>
    <row r="747" spans="1:54" x14ac:dyDescent="0.3">
      <c r="A747">
        <v>900</v>
      </c>
      <c r="B747" t="s">
        <v>3391</v>
      </c>
      <c r="C747" s="1">
        <v>42004</v>
      </c>
      <c r="D747">
        <v>12</v>
      </c>
      <c r="E747" t="s">
        <v>390</v>
      </c>
      <c r="F747" t="s">
        <v>169</v>
      </c>
      <c r="H747">
        <v>2014</v>
      </c>
      <c r="J747" t="s">
        <v>484</v>
      </c>
      <c r="K747" t="s">
        <v>336</v>
      </c>
      <c r="L747">
        <v>6</v>
      </c>
      <c r="M747" t="s">
        <v>58</v>
      </c>
      <c r="N747" t="s">
        <v>9704</v>
      </c>
      <c r="V747">
        <v>6</v>
      </c>
      <c r="AH747" t="s">
        <v>30</v>
      </c>
      <c r="AT747" t="s">
        <v>75</v>
      </c>
      <c r="AU747" t="s">
        <v>3392</v>
      </c>
      <c r="AV747" t="s">
        <v>3393</v>
      </c>
      <c r="AW747" t="s">
        <v>3394</v>
      </c>
      <c r="AY747">
        <v>11.28013039</v>
      </c>
      <c r="AZ747">
        <v>11.310029979999999</v>
      </c>
      <c r="BA747" t="s">
        <v>487</v>
      </c>
      <c r="BB747" t="s">
        <v>64</v>
      </c>
    </row>
    <row r="748" spans="1:54" x14ac:dyDescent="0.3">
      <c r="A748">
        <v>901</v>
      </c>
      <c r="B748" t="s">
        <v>3395</v>
      </c>
      <c r="C748" s="1">
        <v>42004</v>
      </c>
      <c r="D748">
        <v>12</v>
      </c>
      <c r="E748" t="s">
        <v>390</v>
      </c>
      <c r="F748" t="s">
        <v>169</v>
      </c>
      <c r="H748">
        <v>2014</v>
      </c>
      <c r="J748" t="s">
        <v>306</v>
      </c>
      <c r="K748" t="s">
        <v>306</v>
      </c>
      <c r="L748">
        <v>2</v>
      </c>
      <c r="M748" t="s">
        <v>58</v>
      </c>
      <c r="N748" t="s">
        <v>9704</v>
      </c>
      <c r="V748">
        <v>2</v>
      </c>
      <c r="AH748" t="s">
        <v>30</v>
      </c>
      <c r="AT748" t="s">
        <v>75</v>
      </c>
      <c r="AU748" t="s">
        <v>3396</v>
      </c>
      <c r="AV748" t="s">
        <v>3397</v>
      </c>
      <c r="AY748">
        <v>10.29314995</v>
      </c>
      <c r="AZ748">
        <v>11.16759968</v>
      </c>
      <c r="BA748" t="s">
        <v>308</v>
      </c>
      <c r="BB748" t="s">
        <v>64</v>
      </c>
    </row>
    <row r="749" spans="1:54" x14ac:dyDescent="0.3">
      <c r="A749">
        <v>909</v>
      </c>
      <c r="B749" t="s">
        <v>3433</v>
      </c>
      <c r="C749" s="1">
        <v>42011</v>
      </c>
      <c r="D749">
        <v>1</v>
      </c>
      <c r="E749" t="s">
        <v>500</v>
      </c>
      <c r="F749" t="s">
        <v>169</v>
      </c>
      <c r="H749">
        <v>2015</v>
      </c>
      <c r="I749" t="s">
        <v>2870</v>
      </c>
      <c r="J749" t="s">
        <v>1376</v>
      </c>
      <c r="K749" t="s">
        <v>336</v>
      </c>
      <c r="L749">
        <v>25</v>
      </c>
      <c r="M749" t="s">
        <v>58</v>
      </c>
      <c r="N749" t="s">
        <v>9704</v>
      </c>
      <c r="AB749">
        <v>7</v>
      </c>
      <c r="AE749">
        <v>25</v>
      </c>
      <c r="AI749" t="s">
        <v>31</v>
      </c>
      <c r="AT749" t="s">
        <v>75</v>
      </c>
      <c r="AU749" t="s">
        <v>3434</v>
      </c>
      <c r="AV749" t="s">
        <v>3435</v>
      </c>
      <c r="AY749">
        <v>11.500060080000001</v>
      </c>
      <c r="AZ749">
        <v>11.93356037</v>
      </c>
      <c r="BA749" t="s">
        <v>1378</v>
      </c>
      <c r="BB749" t="s">
        <v>64</v>
      </c>
    </row>
    <row r="750" spans="1:54" x14ac:dyDescent="0.3">
      <c r="A750">
        <v>910</v>
      </c>
      <c r="B750" t="s">
        <v>3436</v>
      </c>
      <c r="C750" s="1">
        <v>42013</v>
      </c>
      <c r="D750">
        <v>1</v>
      </c>
      <c r="E750" t="s">
        <v>500</v>
      </c>
      <c r="F750" t="s">
        <v>203</v>
      </c>
      <c r="H750">
        <v>2015</v>
      </c>
      <c r="J750" t="s">
        <v>335</v>
      </c>
      <c r="K750" t="s">
        <v>336</v>
      </c>
      <c r="L750">
        <v>10</v>
      </c>
      <c r="M750" t="s">
        <v>58</v>
      </c>
      <c r="N750" t="s">
        <v>9704</v>
      </c>
      <c r="AE750">
        <v>10</v>
      </c>
      <c r="AH750" t="s">
        <v>30</v>
      </c>
      <c r="AI750" t="s">
        <v>31</v>
      </c>
      <c r="AO750" t="s">
        <v>59</v>
      </c>
      <c r="AQ750" t="s">
        <v>39</v>
      </c>
      <c r="AT750" t="s">
        <v>75</v>
      </c>
      <c r="AU750" t="s">
        <v>3437</v>
      </c>
      <c r="AV750" t="s">
        <v>3438</v>
      </c>
      <c r="AW750" t="s">
        <v>3439</v>
      </c>
      <c r="AX750" t="s">
        <v>3440</v>
      </c>
      <c r="AY750">
        <v>11.74440002</v>
      </c>
      <c r="AZ750">
        <v>11.962550159999999</v>
      </c>
      <c r="BA750" t="s">
        <v>340</v>
      </c>
      <c r="BB750" t="s">
        <v>64</v>
      </c>
    </row>
    <row r="751" spans="1:54" x14ac:dyDescent="0.3">
      <c r="A751">
        <v>914</v>
      </c>
      <c r="B751" t="s">
        <v>3453</v>
      </c>
      <c r="C751" s="1">
        <v>42015</v>
      </c>
      <c r="D751">
        <v>1</v>
      </c>
      <c r="E751" t="s">
        <v>500</v>
      </c>
      <c r="F751" t="s">
        <v>56</v>
      </c>
      <c r="H751">
        <v>2015</v>
      </c>
      <c r="J751" t="s">
        <v>465</v>
      </c>
      <c r="K751" t="s">
        <v>336</v>
      </c>
      <c r="L751">
        <v>20</v>
      </c>
      <c r="M751" t="s">
        <v>58</v>
      </c>
      <c r="N751" t="s">
        <v>9704</v>
      </c>
      <c r="V751">
        <v>2</v>
      </c>
      <c r="AE751">
        <v>18</v>
      </c>
      <c r="AK751" t="s">
        <v>33</v>
      </c>
      <c r="AT751" t="s">
        <v>75</v>
      </c>
      <c r="AU751" t="s">
        <v>3454</v>
      </c>
      <c r="AV751" t="s">
        <v>3455</v>
      </c>
      <c r="AW751" t="s">
        <v>3456</v>
      </c>
      <c r="AX751" t="s">
        <v>3457</v>
      </c>
      <c r="AY751">
        <v>11.71228981</v>
      </c>
      <c r="AZ751">
        <v>11.070879939999999</v>
      </c>
      <c r="BA751" t="s">
        <v>467</v>
      </c>
      <c r="BB751" t="s">
        <v>64</v>
      </c>
    </row>
    <row r="752" spans="1:54" x14ac:dyDescent="0.3">
      <c r="A752">
        <v>916</v>
      </c>
      <c r="B752" t="s">
        <v>3462</v>
      </c>
      <c r="C752" s="1">
        <v>42016</v>
      </c>
      <c r="D752">
        <v>1</v>
      </c>
      <c r="E752" t="s">
        <v>500</v>
      </c>
      <c r="F752" t="s">
        <v>73</v>
      </c>
      <c r="H752">
        <v>2015</v>
      </c>
      <c r="J752" t="s">
        <v>938</v>
      </c>
      <c r="K752" t="s">
        <v>81</v>
      </c>
      <c r="L752">
        <v>5</v>
      </c>
      <c r="M752" t="s">
        <v>58</v>
      </c>
      <c r="N752" t="s">
        <v>9704</v>
      </c>
      <c r="AE752">
        <v>5</v>
      </c>
      <c r="AH752" t="s">
        <v>30</v>
      </c>
      <c r="AO752" t="s">
        <v>59</v>
      </c>
      <c r="AS752" t="s">
        <v>41</v>
      </c>
      <c r="AT752" t="s">
        <v>75</v>
      </c>
      <c r="AU752" t="s">
        <v>3463</v>
      </c>
      <c r="AV752" t="s">
        <v>3464</v>
      </c>
      <c r="AY752">
        <v>10.65087986</v>
      </c>
      <c r="AZ752">
        <v>12.90927029</v>
      </c>
      <c r="BA752" t="s">
        <v>941</v>
      </c>
      <c r="BB752" t="s">
        <v>64</v>
      </c>
    </row>
    <row r="753" spans="1:54" x14ac:dyDescent="0.3">
      <c r="A753">
        <v>919</v>
      </c>
      <c r="B753" t="s">
        <v>3474</v>
      </c>
      <c r="C753" s="1">
        <v>42020</v>
      </c>
      <c r="D753">
        <v>1</v>
      </c>
      <c r="E753" t="s">
        <v>500</v>
      </c>
      <c r="F753" t="s">
        <v>203</v>
      </c>
      <c r="H753">
        <v>2015</v>
      </c>
      <c r="J753" t="s">
        <v>306</v>
      </c>
      <c r="K753" t="s">
        <v>306</v>
      </c>
      <c r="L753">
        <v>6</v>
      </c>
      <c r="M753" t="s">
        <v>58</v>
      </c>
      <c r="N753" t="s">
        <v>9704</v>
      </c>
      <c r="V753">
        <v>1</v>
      </c>
      <c r="AE753">
        <v>5</v>
      </c>
      <c r="AK753" t="s">
        <v>33</v>
      </c>
      <c r="AT753" t="s">
        <v>75</v>
      </c>
      <c r="AV753" t="s">
        <v>3475</v>
      </c>
      <c r="AW753" t="s">
        <v>3476</v>
      </c>
      <c r="AY753">
        <v>10.29314995</v>
      </c>
      <c r="AZ753">
        <v>11.16759968</v>
      </c>
      <c r="BA753" t="s">
        <v>308</v>
      </c>
      <c r="BB753" t="s">
        <v>64</v>
      </c>
    </row>
    <row r="754" spans="1:54" x14ac:dyDescent="0.3">
      <c r="A754">
        <v>924</v>
      </c>
      <c r="B754" t="s">
        <v>3490</v>
      </c>
      <c r="C754" s="1">
        <v>42027</v>
      </c>
      <c r="D754">
        <v>1</v>
      </c>
      <c r="E754" t="s">
        <v>500</v>
      </c>
      <c r="F754" t="s">
        <v>203</v>
      </c>
      <c r="H754">
        <v>2015</v>
      </c>
      <c r="I754" t="s">
        <v>3491</v>
      </c>
      <c r="J754" t="s">
        <v>736</v>
      </c>
      <c r="K754" t="s">
        <v>81</v>
      </c>
      <c r="L754">
        <v>30</v>
      </c>
      <c r="M754" t="s">
        <v>58</v>
      </c>
      <c r="N754" t="s">
        <v>9704</v>
      </c>
      <c r="AE754">
        <v>30</v>
      </c>
      <c r="AI754" t="s">
        <v>31</v>
      </c>
      <c r="AL754" t="s">
        <v>75</v>
      </c>
      <c r="AT754" t="s">
        <v>75</v>
      </c>
      <c r="AV754" t="s">
        <v>3492</v>
      </c>
      <c r="AW754" t="s">
        <v>3493</v>
      </c>
      <c r="AY754">
        <v>11.64630032</v>
      </c>
      <c r="AZ754">
        <v>13.4211998</v>
      </c>
      <c r="BA754" t="s">
        <v>739</v>
      </c>
      <c r="BB754" t="s">
        <v>64</v>
      </c>
    </row>
    <row r="755" spans="1:54" x14ac:dyDescent="0.3">
      <c r="A755">
        <v>928</v>
      </c>
      <c r="B755" t="s">
        <v>3498</v>
      </c>
      <c r="C755" s="1">
        <v>42028</v>
      </c>
      <c r="D755">
        <v>1</v>
      </c>
      <c r="E755" t="s">
        <v>500</v>
      </c>
      <c r="F755" t="s">
        <v>206</v>
      </c>
      <c r="H755">
        <v>2015</v>
      </c>
      <c r="I755" t="s">
        <v>3499</v>
      </c>
      <c r="J755" t="s">
        <v>2356</v>
      </c>
      <c r="K755" t="s">
        <v>251</v>
      </c>
      <c r="L755">
        <v>7</v>
      </c>
      <c r="M755" t="s">
        <v>58</v>
      </c>
      <c r="N755" t="s">
        <v>9704</v>
      </c>
      <c r="AB755">
        <v>7</v>
      </c>
      <c r="AE755">
        <v>7</v>
      </c>
      <c r="AU755" t="s">
        <v>3500</v>
      </c>
      <c r="AV755" t="s">
        <v>3501</v>
      </c>
      <c r="AW755" t="s">
        <v>3502</v>
      </c>
      <c r="AX755" t="s">
        <v>3503</v>
      </c>
      <c r="AY755">
        <v>10.62030983</v>
      </c>
      <c r="AZ755">
        <v>13.39120007</v>
      </c>
      <c r="BA755" t="s">
        <v>2359</v>
      </c>
      <c r="BB755" t="s">
        <v>64</v>
      </c>
    </row>
    <row r="756" spans="1:54" x14ac:dyDescent="0.3">
      <c r="A756">
        <v>933</v>
      </c>
      <c r="B756" t="s">
        <v>3520</v>
      </c>
      <c r="C756" s="1">
        <v>42036</v>
      </c>
      <c r="D756">
        <v>2</v>
      </c>
      <c r="E756" t="s">
        <v>650</v>
      </c>
      <c r="F756" t="s">
        <v>56</v>
      </c>
      <c r="H756">
        <v>2015</v>
      </c>
      <c r="J756" t="s">
        <v>80</v>
      </c>
      <c r="K756" t="s">
        <v>81</v>
      </c>
      <c r="L756">
        <v>512</v>
      </c>
      <c r="M756" t="s">
        <v>58</v>
      </c>
      <c r="N756" t="s">
        <v>9704</v>
      </c>
      <c r="V756">
        <v>500</v>
      </c>
      <c r="W756">
        <v>2</v>
      </c>
      <c r="AE756">
        <v>10</v>
      </c>
      <c r="AH756" t="s">
        <v>30</v>
      </c>
      <c r="AI756" t="s">
        <v>31</v>
      </c>
      <c r="AT756" t="s">
        <v>75</v>
      </c>
      <c r="AV756" t="s">
        <v>3521</v>
      </c>
      <c r="AW756" t="s">
        <v>3522</v>
      </c>
      <c r="AX756" t="s">
        <v>3523</v>
      </c>
      <c r="AY756">
        <v>11.848400120000001</v>
      </c>
      <c r="AZ756">
        <v>13.17329979</v>
      </c>
      <c r="BA756" t="s">
        <v>85</v>
      </c>
      <c r="BB756" t="s">
        <v>64</v>
      </c>
    </row>
    <row r="757" spans="1:54" x14ac:dyDescent="0.3">
      <c r="A757">
        <v>960</v>
      </c>
      <c r="B757" t="s">
        <v>3629</v>
      </c>
      <c r="C757" s="1">
        <v>42054</v>
      </c>
      <c r="D757">
        <v>2</v>
      </c>
      <c r="E757" t="s">
        <v>650</v>
      </c>
      <c r="F757" t="s">
        <v>88</v>
      </c>
      <c r="H757">
        <v>2015</v>
      </c>
      <c r="I757" t="s">
        <v>3630</v>
      </c>
      <c r="J757" t="s">
        <v>2861</v>
      </c>
      <c r="K757" t="s">
        <v>251</v>
      </c>
      <c r="L757">
        <v>30</v>
      </c>
      <c r="M757" t="s">
        <v>58</v>
      </c>
      <c r="N757" t="s">
        <v>9704</v>
      </c>
      <c r="AE757">
        <v>30</v>
      </c>
      <c r="AI757" t="s">
        <v>31</v>
      </c>
      <c r="AL757" t="s">
        <v>75</v>
      </c>
      <c r="AT757" t="s">
        <v>75</v>
      </c>
      <c r="AV757" t="s">
        <v>3631</v>
      </c>
      <c r="AW757" t="s">
        <v>3632</v>
      </c>
      <c r="AY757">
        <v>10.232799529999999</v>
      </c>
      <c r="AZ757">
        <v>12.93529987</v>
      </c>
      <c r="BA757" t="s">
        <v>2863</v>
      </c>
      <c r="BB757" t="s">
        <v>64</v>
      </c>
    </row>
    <row r="758" spans="1:54" x14ac:dyDescent="0.3">
      <c r="A758">
        <v>961</v>
      </c>
      <c r="B758" t="s">
        <v>3633</v>
      </c>
      <c r="C758" s="1">
        <v>42055</v>
      </c>
      <c r="D758">
        <v>2</v>
      </c>
      <c r="E758" t="s">
        <v>650</v>
      </c>
      <c r="F758" t="s">
        <v>203</v>
      </c>
      <c r="H758">
        <v>2015</v>
      </c>
      <c r="J758" t="s">
        <v>1517</v>
      </c>
      <c r="K758" t="s">
        <v>81</v>
      </c>
      <c r="L758">
        <v>21</v>
      </c>
      <c r="M758" t="s">
        <v>58</v>
      </c>
      <c r="N758" t="s">
        <v>9704</v>
      </c>
      <c r="AE758">
        <v>21</v>
      </c>
      <c r="AI758" t="s">
        <v>31</v>
      </c>
      <c r="AT758" t="s">
        <v>75</v>
      </c>
      <c r="AV758" t="s">
        <v>3634</v>
      </c>
      <c r="AW758" t="s">
        <v>3635</v>
      </c>
      <c r="AY758">
        <v>10.868550300000001</v>
      </c>
      <c r="AZ758">
        <v>12.847700120000001</v>
      </c>
      <c r="BA758" t="s">
        <v>1519</v>
      </c>
      <c r="BB758" t="s">
        <v>64</v>
      </c>
    </row>
    <row r="759" spans="1:54" x14ac:dyDescent="0.3">
      <c r="A759">
        <v>962</v>
      </c>
      <c r="B759" t="s">
        <v>3636</v>
      </c>
      <c r="C759" s="1">
        <v>42055</v>
      </c>
      <c r="D759">
        <v>2</v>
      </c>
      <c r="E759" t="s">
        <v>650</v>
      </c>
      <c r="F759" t="s">
        <v>203</v>
      </c>
      <c r="H759">
        <v>2015</v>
      </c>
      <c r="I759" t="s">
        <v>3637</v>
      </c>
      <c r="J759" t="s">
        <v>2861</v>
      </c>
      <c r="K759" t="s">
        <v>251</v>
      </c>
      <c r="L759">
        <v>10</v>
      </c>
      <c r="M759" t="s">
        <v>58</v>
      </c>
      <c r="N759" t="s">
        <v>9704</v>
      </c>
      <c r="AE759">
        <v>10</v>
      </c>
      <c r="AI759" t="s">
        <v>31</v>
      </c>
      <c r="AT759" t="s">
        <v>75</v>
      </c>
      <c r="AV759" t="s">
        <v>3632</v>
      </c>
      <c r="AY759">
        <v>10.232799529999999</v>
      </c>
      <c r="AZ759">
        <v>12.93529987</v>
      </c>
      <c r="BA759" t="s">
        <v>2863</v>
      </c>
      <c r="BB759" t="s">
        <v>64</v>
      </c>
    </row>
    <row r="760" spans="1:54" x14ac:dyDescent="0.3">
      <c r="A760">
        <v>963</v>
      </c>
      <c r="B760" t="s">
        <v>3638</v>
      </c>
      <c r="C760" s="1">
        <v>42054</v>
      </c>
      <c r="D760">
        <v>2</v>
      </c>
      <c r="E760" t="s">
        <v>650</v>
      </c>
      <c r="F760" t="s">
        <v>88</v>
      </c>
      <c r="H760">
        <v>2015</v>
      </c>
      <c r="I760" t="s">
        <v>3639</v>
      </c>
      <c r="J760" t="s">
        <v>1517</v>
      </c>
      <c r="K760" t="s">
        <v>81</v>
      </c>
      <c r="L760">
        <v>30</v>
      </c>
      <c r="M760" t="s">
        <v>58</v>
      </c>
      <c r="N760" t="s">
        <v>9704</v>
      </c>
      <c r="AE760">
        <v>30</v>
      </c>
      <c r="AI760" t="s">
        <v>31</v>
      </c>
      <c r="AT760" t="s">
        <v>75</v>
      </c>
      <c r="AV760" t="s">
        <v>3640</v>
      </c>
      <c r="AY760">
        <v>10.868550300000001</v>
      </c>
      <c r="AZ760">
        <v>12.847700120000001</v>
      </c>
      <c r="BA760" t="s">
        <v>1519</v>
      </c>
      <c r="BB760" t="s">
        <v>64</v>
      </c>
    </row>
    <row r="761" spans="1:54" x14ac:dyDescent="0.3">
      <c r="A761">
        <v>982</v>
      </c>
      <c r="B761" t="s">
        <v>3703</v>
      </c>
      <c r="C761" s="1">
        <v>42067</v>
      </c>
      <c r="D761">
        <v>3</v>
      </c>
      <c r="E761" t="s">
        <v>828</v>
      </c>
      <c r="F761" t="s">
        <v>169</v>
      </c>
      <c r="H761">
        <v>2015</v>
      </c>
      <c r="J761" t="s">
        <v>2763</v>
      </c>
      <c r="K761" t="s">
        <v>81</v>
      </c>
      <c r="L761">
        <v>9</v>
      </c>
      <c r="M761" t="s">
        <v>58</v>
      </c>
      <c r="N761" t="s">
        <v>9704</v>
      </c>
      <c r="AE761">
        <v>9</v>
      </c>
      <c r="AI761" t="s">
        <v>31</v>
      </c>
      <c r="AT761" t="s">
        <v>75</v>
      </c>
      <c r="AV761" t="s">
        <v>3704</v>
      </c>
      <c r="AY761">
        <v>10.21794987</v>
      </c>
      <c r="AZ761">
        <v>12.062990190000001</v>
      </c>
      <c r="BA761" t="s">
        <v>2767</v>
      </c>
      <c r="BB761" t="s">
        <v>64</v>
      </c>
    </row>
    <row r="762" spans="1:54" x14ac:dyDescent="0.3">
      <c r="A762">
        <v>987</v>
      </c>
      <c r="B762" t="s">
        <v>3719</v>
      </c>
      <c r="C762" s="1">
        <v>42072</v>
      </c>
      <c r="D762">
        <v>3</v>
      </c>
      <c r="E762" t="s">
        <v>828</v>
      </c>
      <c r="F762" t="s">
        <v>73</v>
      </c>
      <c r="H762">
        <v>2015</v>
      </c>
      <c r="J762" t="s">
        <v>250</v>
      </c>
      <c r="K762" t="s">
        <v>251</v>
      </c>
      <c r="L762">
        <v>10</v>
      </c>
      <c r="M762" t="s">
        <v>58</v>
      </c>
      <c r="N762" t="s">
        <v>9704</v>
      </c>
      <c r="V762">
        <v>10</v>
      </c>
      <c r="AI762" t="s">
        <v>31</v>
      </c>
      <c r="AT762" t="s">
        <v>75</v>
      </c>
      <c r="AU762" t="s">
        <v>3720</v>
      </c>
      <c r="AV762" t="s">
        <v>3721</v>
      </c>
      <c r="AW762" t="s">
        <v>3722</v>
      </c>
      <c r="AY762">
        <v>9.3588600159999995</v>
      </c>
      <c r="AZ762">
        <v>12.545869830000001</v>
      </c>
      <c r="BA762" t="s">
        <v>2080</v>
      </c>
      <c r="BB762" t="s">
        <v>64</v>
      </c>
    </row>
    <row r="763" spans="1:54" x14ac:dyDescent="0.3">
      <c r="A763">
        <v>988</v>
      </c>
      <c r="B763" t="s">
        <v>3723</v>
      </c>
      <c r="C763" s="1">
        <v>42073</v>
      </c>
      <c r="D763">
        <v>3</v>
      </c>
      <c r="E763" t="s">
        <v>828</v>
      </c>
      <c r="F763" t="s">
        <v>100</v>
      </c>
      <c r="H763">
        <v>2015</v>
      </c>
      <c r="I763" t="s">
        <v>1912</v>
      </c>
      <c r="J763" t="s">
        <v>348</v>
      </c>
      <c r="K763" t="s">
        <v>81</v>
      </c>
      <c r="L763">
        <v>8</v>
      </c>
      <c r="M763" t="s">
        <v>58</v>
      </c>
      <c r="N763" t="s">
        <v>9704</v>
      </c>
      <c r="AE763">
        <v>8</v>
      </c>
      <c r="AI763" t="s">
        <v>31</v>
      </c>
      <c r="AT763" t="s">
        <v>75</v>
      </c>
      <c r="AV763" t="s">
        <v>3724</v>
      </c>
      <c r="AW763" t="s">
        <v>3725</v>
      </c>
      <c r="AX763" t="s">
        <v>3726</v>
      </c>
      <c r="AY763">
        <v>11.808549879999999</v>
      </c>
      <c r="AZ763">
        <v>12.491570469999999</v>
      </c>
      <c r="BA763" t="s">
        <v>351</v>
      </c>
      <c r="BB763" t="s">
        <v>64</v>
      </c>
    </row>
    <row r="764" spans="1:54" x14ac:dyDescent="0.3">
      <c r="A764">
        <v>1006</v>
      </c>
      <c r="B764" t="s">
        <v>3786</v>
      </c>
      <c r="C764" s="1">
        <v>42091</v>
      </c>
      <c r="D764">
        <v>3</v>
      </c>
      <c r="E764" t="s">
        <v>828</v>
      </c>
      <c r="F764" t="s">
        <v>206</v>
      </c>
      <c r="H764">
        <v>2015</v>
      </c>
      <c r="J764" t="s">
        <v>3348</v>
      </c>
      <c r="K764" t="s">
        <v>306</v>
      </c>
      <c r="L764">
        <v>8</v>
      </c>
      <c r="M764" t="s">
        <v>58</v>
      </c>
      <c r="N764" t="s">
        <v>9704</v>
      </c>
      <c r="AF764">
        <v>8</v>
      </c>
      <c r="AI764" t="s">
        <v>31</v>
      </c>
      <c r="AL764" t="s">
        <v>75</v>
      </c>
      <c r="AO764" t="s">
        <v>59</v>
      </c>
      <c r="AR764" t="s">
        <v>40</v>
      </c>
      <c r="AT764" t="s">
        <v>75</v>
      </c>
      <c r="AV764" t="s">
        <v>3785</v>
      </c>
      <c r="AW764" t="s">
        <v>3787</v>
      </c>
      <c r="AX764" t="s">
        <v>3788</v>
      </c>
      <c r="AY764">
        <v>10.822600359999999</v>
      </c>
      <c r="AZ764">
        <v>10.77159977</v>
      </c>
      <c r="BA764" t="s">
        <v>3789</v>
      </c>
      <c r="BB764" t="s">
        <v>64</v>
      </c>
    </row>
    <row r="765" spans="1:54" x14ac:dyDescent="0.3">
      <c r="A765">
        <v>1015</v>
      </c>
      <c r="B765" t="s">
        <v>3816</v>
      </c>
      <c r="C765" s="1">
        <v>42098</v>
      </c>
      <c r="D765">
        <v>4</v>
      </c>
      <c r="E765" t="s">
        <v>949</v>
      </c>
      <c r="F765" t="s">
        <v>206</v>
      </c>
      <c r="H765">
        <v>2015</v>
      </c>
      <c r="I765" t="s">
        <v>3817</v>
      </c>
      <c r="J765" t="s">
        <v>736</v>
      </c>
      <c r="K765" t="s">
        <v>81</v>
      </c>
      <c r="L765">
        <v>5</v>
      </c>
      <c r="M765" t="s">
        <v>58</v>
      </c>
      <c r="N765" t="s">
        <v>9704</v>
      </c>
      <c r="AE765">
        <v>5</v>
      </c>
      <c r="AI765" t="s">
        <v>31</v>
      </c>
      <c r="AL765" t="s">
        <v>75</v>
      </c>
      <c r="AT765" t="s">
        <v>75</v>
      </c>
      <c r="AV765" t="s">
        <v>3818</v>
      </c>
      <c r="AW765" t="s">
        <v>3819</v>
      </c>
      <c r="AY765">
        <v>11.6463</v>
      </c>
      <c r="AZ765">
        <v>13.4211998</v>
      </c>
      <c r="BA765" t="s">
        <v>739</v>
      </c>
      <c r="BB765" t="s">
        <v>64</v>
      </c>
    </row>
    <row r="766" spans="1:54" x14ac:dyDescent="0.3">
      <c r="A766">
        <v>1019</v>
      </c>
      <c r="B766" t="s">
        <v>3831</v>
      </c>
      <c r="C766" s="1">
        <v>42103</v>
      </c>
      <c r="D766">
        <v>4</v>
      </c>
      <c r="E766" t="s">
        <v>949</v>
      </c>
      <c r="F766" t="s">
        <v>88</v>
      </c>
      <c r="H766">
        <v>2015</v>
      </c>
      <c r="I766" t="s">
        <v>3832</v>
      </c>
      <c r="J766" t="s">
        <v>938</v>
      </c>
      <c r="K766" t="s">
        <v>81</v>
      </c>
      <c r="L766">
        <v>20</v>
      </c>
      <c r="M766" t="s">
        <v>58</v>
      </c>
      <c r="N766" t="s">
        <v>9704</v>
      </c>
      <c r="AE766">
        <v>20</v>
      </c>
      <c r="AI766" t="s">
        <v>31</v>
      </c>
      <c r="AL766" t="s">
        <v>75</v>
      </c>
      <c r="AT766" t="s">
        <v>75</v>
      </c>
      <c r="AV766" t="s">
        <v>3833</v>
      </c>
      <c r="AW766" t="s">
        <v>3834</v>
      </c>
      <c r="AY766">
        <v>10.650880000000001</v>
      </c>
      <c r="AZ766">
        <v>12.90927029</v>
      </c>
      <c r="BA766" t="s">
        <v>941</v>
      </c>
      <c r="BB766" t="s">
        <v>64</v>
      </c>
    </row>
    <row r="767" spans="1:54" x14ac:dyDescent="0.3">
      <c r="A767">
        <v>1021</v>
      </c>
      <c r="B767" t="s">
        <v>3840</v>
      </c>
      <c r="C767" s="1">
        <v>42103</v>
      </c>
      <c r="D767">
        <v>4</v>
      </c>
      <c r="E767" t="s">
        <v>949</v>
      </c>
      <c r="F767" t="s">
        <v>88</v>
      </c>
      <c r="H767">
        <v>2015</v>
      </c>
      <c r="J767" t="s">
        <v>94</v>
      </c>
      <c r="K767" t="s">
        <v>81</v>
      </c>
      <c r="L767">
        <v>2</v>
      </c>
      <c r="M767" t="s">
        <v>58</v>
      </c>
      <c r="N767" t="s">
        <v>9704</v>
      </c>
      <c r="AE767">
        <v>2</v>
      </c>
      <c r="AT767" t="s">
        <v>75</v>
      </c>
      <c r="AV767" t="s">
        <v>3841</v>
      </c>
      <c r="AY767">
        <v>10.61758</v>
      </c>
      <c r="AZ767">
        <v>12.17827988</v>
      </c>
      <c r="BA767" t="s">
        <v>98</v>
      </c>
      <c r="BB767" t="s">
        <v>64</v>
      </c>
    </row>
    <row r="768" spans="1:54" x14ac:dyDescent="0.3">
      <c r="A768">
        <v>1029</v>
      </c>
      <c r="B768" t="s">
        <v>3870</v>
      </c>
      <c r="C768" s="1">
        <v>42119</v>
      </c>
      <c r="D768">
        <v>4</v>
      </c>
      <c r="E768" t="s">
        <v>949</v>
      </c>
      <c r="F768" t="s">
        <v>206</v>
      </c>
      <c r="H768">
        <v>2015</v>
      </c>
      <c r="I768" t="s">
        <v>3871</v>
      </c>
      <c r="J768" t="s">
        <v>3872</v>
      </c>
      <c r="K768" t="s">
        <v>272</v>
      </c>
      <c r="L768">
        <v>4</v>
      </c>
      <c r="M768" t="s">
        <v>58</v>
      </c>
      <c r="N768" t="s">
        <v>9704</v>
      </c>
      <c r="W768">
        <v>2</v>
      </c>
      <c r="AE768">
        <v>2</v>
      </c>
      <c r="AI768" t="s">
        <v>31</v>
      </c>
      <c r="AT768" t="s">
        <v>75</v>
      </c>
      <c r="AV768" t="s">
        <v>3873</v>
      </c>
      <c r="AY768">
        <v>9.4748602000000002</v>
      </c>
      <c r="AZ768">
        <v>8.6866197589999992</v>
      </c>
      <c r="BA768" t="s">
        <v>3874</v>
      </c>
      <c r="BB768" t="s">
        <v>64</v>
      </c>
    </row>
    <row r="769" spans="1:54" x14ac:dyDescent="0.3">
      <c r="A769">
        <v>1031</v>
      </c>
      <c r="B769" t="s">
        <v>3879</v>
      </c>
      <c r="C769" s="1">
        <v>42119</v>
      </c>
      <c r="D769">
        <v>4</v>
      </c>
      <c r="E769" t="s">
        <v>949</v>
      </c>
      <c r="F769" t="s">
        <v>206</v>
      </c>
      <c r="H769">
        <v>2015</v>
      </c>
      <c r="I769" t="s">
        <v>3880</v>
      </c>
      <c r="J769" t="s">
        <v>1376</v>
      </c>
      <c r="K769" t="s">
        <v>336</v>
      </c>
      <c r="L769">
        <v>21</v>
      </c>
      <c r="M769" t="s">
        <v>58</v>
      </c>
      <c r="N769" t="s">
        <v>9704</v>
      </c>
      <c r="AE769">
        <v>21</v>
      </c>
      <c r="AI769" t="s">
        <v>31</v>
      </c>
      <c r="AT769" t="s">
        <v>75</v>
      </c>
      <c r="AV769" t="s">
        <v>3881</v>
      </c>
      <c r="AW769" t="s">
        <v>3867</v>
      </c>
      <c r="AY769">
        <v>11.50006</v>
      </c>
      <c r="AZ769">
        <v>11.93356037</v>
      </c>
      <c r="BA769" t="s">
        <v>1378</v>
      </c>
      <c r="BB769" t="s">
        <v>64</v>
      </c>
    </row>
    <row r="770" spans="1:54" x14ac:dyDescent="0.3">
      <c r="A770">
        <v>1038</v>
      </c>
      <c r="B770" t="s">
        <v>3899</v>
      </c>
      <c r="C770" s="1">
        <v>42137</v>
      </c>
      <c r="D770">
        <v>5</v>
      </c>
      <c r="E770" t="s">
        <v>55</v>
      </c>
      <c r="F770" t="s">
        <v>169</v>
      </c>
      <c r="H770">
        <v>2015</v>
      </c>
      <c r="J770" t="s">
        <v>80</v>
      </c>
      <c r="K770" t="s">
        <v>81</v>
      </c>
      <c r="L770">
        <v>13</v>
      </c>
      <c r="M770" t="s">
        <v>58</v>
      </c>
      <c r="N770" t="s">
        <v>9704</v>
      </c>
      <c r="V770">
        <v>4</v>
      </c>
      <c r="W770">
        <v>3</v>
      </c>
      <c r="Y770">
        <v>6</v>
      </c>
      <c r="AI770" t="s">
        <v>31</v>
      </c>
      <c r="AK770" t="s">
        <v>33</v>
      </c>
      <c r="AT770" t="s">
        <v>75</v>
      </c>
      <c r="AV770" t="s">
        <v>3900</v>
      </c>
      <c r="AW770" t="s">
        <v>3901</v>
      </c>
      <c r="AX770" t="s">
        <v>3902</v>
      </c>
      <c r="AY770">
        <v>11.833333</v>
      </c>
      <c r="AZ770">
        <v>13.15</v>
      </c>
      <c r="BA770" t="s">
        <v>85</v>
      </c>
      <c r="BB770" t="s">
        <v>64</v>
      </c>
    </row>
    <row r="771" spans="1:54" x14ac:dyDescent="0.3">
      <c r="A771">
        <v>1040</v>
      </c>
      <c r="B771" t="s">
        <v>3907</v>
      </c>
      <c r="C771" s="1">
        <v>42138</v>
      </c>
      <c r="D771">
        <v>5</v>
      </c>
      <c r="E771" t="s">
        <v>55</v>
      </c>
      <c r="F771" t="s">
        <v>88</v>
      </c>
      <c r="H771">
        <v>2015</v>
      </c>
      <c r="I771" t="s">
        <v>3908</v>
      </c>
      <c r="J771" t="s">
        <v>785</v>
      </c>
      <c r="K771" t="s">
        <v>251</v>
      </c>
      <c r="L771">
        <v>7</v>
      </c>
      <c r="M771" t="s">
        <v>58</v>
      </c>
      <c r="N771" t="s">
        <v>9704</v>
      </c>
      <c r="AE771">
        <v>7</v>
      </c>
      <c r="AI771" t="s">
        <v>31</v>
      </c>
      <c r="AT771" t="s">
        <v>75</v>
      </c>
      <c r="AV771" t="s">
        <v>3909</v>
      </c>
      <c r="AY771">
        <v>10.890928000000001</v>
      </c>
      <c r="AZ771">
        <v>13.627589</v>
      </c>
      <c r="BA771" t="s">
        <v>788</v>
      </c>
      <c r="BB771" t="s">
        <v>64</v>
      </c>
    </row>
    <row r="772" spans="1:54" x14ac:dyDescent="0.3">
      <c r="A772">
        <v>1041</v>
      </c>
      <c r="B772" t="s">
        <v>3910</v>
      </c>
      <c r="C772" s="1">
        <v>42138</v>
      </c>
      <c r="D772">
        <v>5</v>
      </c>
      <c r="E772" t="s">
        <v>55</v>
      </c>
      <c r="F772" t="s">
        <v>88</v>
      </c>
      <c r="H772">
        <v>2015</v>
      </c>
      <c r="I772" t="s">
        <v>3151</v>
      </c>
      <c r="J772" t="s">
        <v>94</v>
      </c>
      <c r="K772" t="s">
        <v>81</v>
      </c>
      <c r="L772">
        <v>6</v>
      </c>
      <c r="M772" t="s">
        <v>58</v>
      </c>
      <c r="N772" t="s">
        <v>9704</v>
      </c>
      <c r="AE772">
        <v>6</v>
      </c>
      <c r="AI772" t="s">
        <v>31</v>
      </c>
      <c r="AL772" t="s">
        <v>75</v>
      </c>
      <c r="AT772" t="s">
        <v>75</v>
      </c>
      <c r="AV772" t="s">
        <v>3911</v>
      </c>
      <c r="AY772">
        <v>10.6111</v>
      </c>
      <c r="AZ772">
        <v>12.195</v>
      </c>
      <c r="BA772" t="s">
        <v>98</v>
      </c>
      <c r="BB772" t="s">
        <v>64</v>
      </c>
    </row>
    <row r="773" spans="1:54" x14ac:dyDescent="0.3">
      <c r="A773">
        <v>1042</v>
      </c>
      <c r="B773" t="s">
        <v>3912</v>
      </c>
      <c r="C773" s="1">
        <v>42137</v>
      </c>
      <c r="D773">
        <v>5</v>
      </c>
      <c r="E773" t="s">
        <v>55</v>
      </c>
      <c r="F773" t="s">
        <v>169</v>
      </c>
      <c r="H773">
        <v>2015</v>
      </c>
      <c r="I773" t="s">
        <v>3913</v>
      </c>
      <c r="J773" t="s">
        <v>80</v>
      </c>
      <c r="K773" t="s">
        <v>81</v>
      </c>
      <c r="L773">
        <v>55</v>
      </c>
      <c r="M773" t="s">
        <v>58</v>
      </c>
      <c r="N773" t="s">
        <v>9704</v>
      </c>
      <c r="AE773">
        <v>55</v>
      </c>
      <c r="AL773" t="s">
        <v>75</v>
      </c>
      <c r="AT773" t="s">
        <v>75</v>
      </c>
      <c r="AV773" t="s">
        <v>3914</v>
      </c>
      <c r="AW773" t="s">
        <v>3915</v>
      </c>
      <c r="AY773">
        <v>11.833333</v>
      </c>
      <c r="AZ773">
        <v>13.15</v>
      </c>
      <c r="BA773" t="s">
        <v>85</v>
      </c>
      <c r="BB773" t="s">
        <v>64</v>
      </c>
    </row>
    <row r="774" spans="1:54" x14ac:dyDescent="0.3">
      <c r="A774">
        <v>1045</v>
      </c>
      <c r="B774" t="s">
        <v>3925</v>
      </c>
      <c r="C774" s="1">
        <v>42140</v>
      </c>
      <c r="D774">
        <v>5</v>
      </c>
      <c r="E774" t="s">
        <v>55</v>
      </c>
      <c r="F774" t="s">
        <v>206</v>
      </c>
      <c r="H774">
        <v>2015</v>
      </c>
      <c r="I774" t="s">
        <v>3926</v>
      </c>
      <c r="J774" t="s">
        <v>785</v>
      </c>
      <c r="K774" t="s">
        <v>251</v>
      </c>
      <c r="L774">
        <v>11</v>
      </c>
      <c r="M774" t="s">
        <v>58</v>
      </c>
      <c r="N774" t="s">
        <v>9704</v>
      </c>
      <c r="AB774">
        <v>6</v>
      </c>
      <c r="AE774">
        <v>11</v>
      </c>
      <c r="AI774" t="s">
        <v>31</v>
      </c>
      <c r="AT774" t="s">
        <v>75</v>
      </c>
      <c r="AV774" t="s">
        <v>3927</v>
      </c>
      <c r="AW774" t="s">
        <v>3928</v>
      </c>
      <c r="AY774">
        <v>10.8025</v>
      </c>
      <c r="AZ774">
        <v>13.452899929999999</v>
      </c>
      <c r="BA774" t="s">
        <v>788</v>
      </c>
      <c r="BB774" t="s">
        <v>64</v>
      </c>
    </row>
    <row r="775" spans="1:54" x14ac:dyDescent="0.3">
      <c r="A775">
        <v>1046</v>
      </c>
      <c r="B775" t="s">
        <v>3929</v>
      </c>
      <c r="C775" s="1">
        <v>42143</v>
      </c>
      <c r="D775">
        <v>5</v>
      </c>
      <c r="E775" t="s">
        <v>55</v>
      </c>
      <c r="F775" t="s">
        <v>100</v>
      </c>
      <c r="H775">
        <v>2015</v>
      </c>
      <c r="I775" t="s">
        <v>2855</v>
      </c>
      <c r="J775" t="s">
        <v>250</v>
      </c>
      <c r="K775" t="s">
        <v>251</v>
      </c>
      <c r="L775">
        <v>10</v>
      </c>
      <c r="M775" t="s">
        <v>58</v>
      </c>
      <c r="N775" t="s">
        <v>9704</v>
      </c>
      <c r="V775">
        <v>1</v>
      </c>
      <c r="AE775">
        <v>9</v>
      </c>
      <c r="AK775" t="s">
        <v>33</v>
      </c>
      <c r="AT775" t="s">
        <v>75</v>
      </c>
      <c r="AV775" t="s">
        <v>3930</v>
      </c>
      <c r="AW775" t="s">
        <v>3931</v>
      </c>
      <c r="AX775" t="s">
        <v>3932</v>
      </c>
      <c r="AY775">
        <v>9.35886</v>
      </c>
      <c r="AZ775">
        <v>12.545869830000001</v>
      </c>
      <c r="BA775" t="s">
        <v>2080</v>
      </c>
      <c r="BB775" t="s">
        <v>64</v>
      </c>
    </row>
    <row r="776" spans="1:54" x14ac:dyDescent="0.3">
      <c r="A776">
        <v>1048</v>
      </c>
      <c r="B776" t="s">
        <v>3938</v>
      </c>
      <c r="C776" s="1">
        <v>42145</v>
      </c>
      <c r="D776">
        <v>5</v>
      </c>
      <c r="E776" t="s">
        <v>55</v>
      </c>
      <c r="F776" t="s">
        <v>88</v>
      </c>
      <c r="H776">
        <v>2015</v>
      </c>
      <c r="I776" t="s">
        <v>3939</v>
      </c>
      <c r="J776" t="s">
        <v>1517</v>
      </c>
      <c r="K776" t="s">
        <v>81</v>
      </c>
      <c r="L776">
        <v>40</v>
      </c>
      <c r="M776" t="s">
        <v>58</v>
      </c>
      <c r="N776" t="s">
        <v>9704</v>
      </c>
      <c r="AE776">
        <v>40</v>
      </c>
      <c r="AH776" t="s">
        <v>30</v>
      </c>
      <c r="AI776" t="s">
        <v>31</v>
      </c>
      <c r="AT776" t="s">
        <v>75</v>
      </c>
      <c r="AU776" t="s">
        <v>3940</v>
      </c>
      <c r="AV776" t="s">
        <v>3941</v>
      </c>
      <c r="AY776">
        <v>10.868550000000001</v>
      </c>
      <c r="AZ776">
        <v>12.847700120000001</v>
      </c>
      <c r="BA776" t="s">
        <v>1519</v>
      </c>
      <c r="BB776" t="s">
        <v>64</v>
      </c>
    </row>
    <row r="777" spans="1:54" x14ac:dyDescent="0.3">
      <c r="A777">
        <v>1049</v>
      </c>
      <c r="B777" t="s">
        <v>3942</v>
      </c>
      <c r="C777" s="1">
        <v>42147</v>
      </c>
      <c r="D777">
        <v>5</v>
      </c>
      <c r="E777" t="s">
        <v>55</v>
      </c>
      <c r="F777" t="s">
        <v>206</v>
      </c>
      <c r="H777">
        <v>2015</v>
      </c>
      <c r="J777" t="s">
        <v>1268</v>
      </c>
      <c r="K777" t="s">
        <v>81</v>
      </c>
      <c r="L777">
        <v>43</v>
      </c>
      <c r="M777" t="s">
        <v>58</v>
      </c>
      <c r="N777" t="s">
        <v>9704</v>
      </c>
      <c r="AE777">
        <v>43</v>
      </c>
      <c r="AH777" t="s">
        <v>30</v>
      </c>
      <c r="AI777" t="s">
        <v>31</v>
      </c>
      <c r="AL777" t="s">
        <v>75</v>
      </c>
      <c r="AT777" t="s">
        <v>75</v>
      </c>
      <c r="AV777" t="s">
        <v>3943</v>
      </c>
      <c r="AW777" t="s">
        <v>3944</v>
      </c>
      <c r="AX777" t="s">
        <v>3945</v>
      </c>
      <c r="AY777">
        <v>12.492599999999999</v>
      </c>
      <c r="AZ777">
        <v>12.777799610000001</v>
      </c>
      <c r="BA777" t="s">
        <v>1272</v>
      </c>
      <c r="BB777" t="s">
        <v>64</v>
      </c>
    </row>
    <row r="778" spans="1:54" x14ac:dyDescent="0.3">
      <c r="A778">
        <v>1054</v>
      </c>
      <c r="B778" t="s">
        <v>3962</v>
      </c>
      <c r="C778" s="1">
        <v>42154</v>
      </c>
      <c r="D778">
        <v>5</v>
      </c>
      <c r="E778" t="s">
        <v>55</v>
      </c>
      <c r="F778" t="s">
        <v>206</v>
      </c>
      <c r="H778">
        <v>2015</v>
      </c>
      <c r="J778" t="s">
        <v>80</v>
      </c>
      <c r="K778" t="s">
        <v>81</v>
      </c>
      <c r="L778">
        <v>13</v>
      </c>
      <c r="M778" t="s">
        <v>58</v>
      </c>
      <c r="N778" t="s">
        <v>9704</v>
      </c>
      <c r="AE778">
        <v>13</v>
      </c>
      <c r="AH778" t="s">
        <v>30</v>
      </c>
      <c r="AI778" t="s">
        <v>31</v>
      </c>
      <c r="AT778" t="s">
        <v>75</v>
      </c>
      <c r="AV778" t="s">
        <v>3963</v>
      </c>
      <c r="AW778" t="s">
        <v>3964</v>
      </c>
      <c r="AX778" t="s">
        <v>3965</v>
      </c>
      <c r="AY778">
        <v>11.8484</v>
      </c>
      <c r="AZ778">
        <v>13.17329979</v>
      </c>
      <c r="BA778" t="s">
        <v>85</v>
      </c>
      <c r="BB778" t="s">
        <v>64</v>
      </c>
    </row>
    <row r="779" spans="1:54" x14ac:dyDescent="0.3">
      <c r="A779">
        <v>1067</v>
      </c>
      <c r="B779" t="s">
        <v>4007</v>
      </c>
      <c r="C779" s="1">
        <v>42163</v>
      </c>
      <c r="D779">
        <v>6</v>
      </c>
      <c r="E779" t="s">
        <v>87</v>
      </c>
      <c r="F779" t="s">
        <v>73</v>
      </c>
      <c r="H779">
        <v>2015</v>
      </c>
      <c r="I779" t="s">
        <v>4008</v>
      </c>
      <c r="J779" t="s">
        <v>938</v>
      </c>
      <c r="K779" t="s">
        <v>81</v>
      </c>
      <c r="L779">
        <v>19</v>
      </c>
      <c r="M779" t="s">
        <v>58</v>
      </c>
      <c r="N779" t="s">
        <v>9704</v>
      </c>
      <c r="AE779">
        <v>19</v>
      </c>
      <c r="AI779" t="s">
        <v>31</v>
      </c>
      <c r="AL779" t="s">
        <v>75</v>
      </c>
      <c r="AT779" t="s">
        <v>75</v>
      </c>
      <c r="AV779" t="s">
        <v>4009</v>
      </c>
      <c r="AW779" t="s">
        <v>4010</v>
      </c>
      <c r="AX779" t="s">
        <v>4011</v>
      </c>
      <c r="AY779">
        <v>10.650880000000001</v>
      </c>
      <c r="AZ779">
        <v>12.90927029</v>
      </c>
      <c r="BA779" t="s">
        <v>941</v>
      </c>
      <c r="BB779" t="s">
        <v>64</v>
      </c>
    </row>
    <row r="780" spans="1:54" x14ac:dyDescent="0.3">
      <c r="A780">
        <v>1072</v>
      </c>
      <c r="B780" t="s">
        <v>4030</v>
      </c>
      <c r="C780" s="1">
        <v>42170</v>
      </c>
      <c r="D780">
        <v>6</v>
      </c>
      <c r="E780" t="s">
        <v>87</v>
      </c>
      <c r="F780" t="s">
        <v>73</v>
      </c>
      <c r="H780">
        <v>2015</v>
      </c>
      <c r="J780" t="s">
        <v>465</v>
      </c>
      <c r="K780" t="s">
        <v>336</v>
      </c>
      <c r="L780">
        <v>11</v>
      </c>
      <c r="M780" t="s">
        <v>58</v>
      </c>
      <c r="N780" t="s">
        <v>9704</v>
      </c>
      <c r="V780">
        <v>2</v>
      </c>
      <c r="AE780">
        <v>9</v>
      </c>
      <c r="AK780" t="s">
        <v>33</v>
      </c>
      <c r="AN780" t="s">
        <v>36</v>
      </c>
      <c r="AT780" t="s">
        <v>75</v>
      </c>
      <c r="AV780" t="s">
        <v>4028</v>
      </c>
      <c r="AW780" t="s">
        <v>4031</v>
      </c>
      <c r="AX780" t="s">
        <v>4032</v>
      </c>
      <c r="AY780">
        <v>11.712289999999999</v>
      </c>
      <c r="AZ780">
        <v>11.070879939999999</v>
      </c>
      <c r="BA780" t="s">
        <v>467</v>
      </c>
      <c r="BB780" t="s">
        <v>64</v>
      </c>
    </row>
    <row r="781" spans="1:54" ht="43.2" x14ac:dyDescent="0.3">
      <c r="A781">
        <v>1074</v>
      </c>
      <c r="B781" s="2" t="s">
        <v>4038</v>
      </c>
      <c r="C781" s="1">
        <v>42169</v>
      </c>
      <c r="D781">
        <v>6</v>
      </c>
      <c r="E781" t="s">
        <v>87</v>
      </c>
      <c r="F781" t="s">
        <v>56</v>
      </c>
      <c r="H781">
        <v>2015</v>
      </c>
      <c r="I781" t="s">
        <v>3418</v>
      </c>
      <c r="J781" t="s">
        <v>3419</v>
      </c>
      <c r="K781" t="s">
        <v>336</v>
      </c>
      <c r="L781">
        <v>0</v>
      </c>
      <c r="M781" t="s">
        <v>58</v>
      </c>
      <c r="N781" t="s">
        <v>9704</v>
      </c>
      <c r="AE781">
        <v>0</v>
      </c>
      <c r="AI781" t="s">
        <v>31</v>
      </c>
      <c r="AL781" t="s">
        <v>75</v>
      </c>
      <c r="AT781" t="s">
        <v>75</v>
      </c>
      <c r="AV781" t="s">
        <v>4039</v>
      </c>
      <c r="AW781" t="s">
        <v>4040</v>
      </c>
      <c r="AY781">
        <v>12.26379</v>
      </c>
      <c r="AZ781">
        <v>11.51231956</v>
      </c>
      <c r="BA781" t="s">
        <v>3423</v>
      </c>
      <c r="BB781" t="s">
        <v>64</v>
      </c>
    </row>
    <row r="782" spans="1:54" x14ac:dyDescent="0.3">
      <c r="A782">
        <v>1086</v>
      </c>
      <c r="B782" t="s">
        <v>4078</v>
      </c>
      <c r="C782" s="1">
        <v>42185</v>
      </c>
      <c r="D782">
        <v>6</v>
      </c>
      <c r="E782" t="s">
        <v>87</v>
      </c>
      <c r="F782" t="s">
        <v>100</v>
      </c>
      <c r="H782">
        <v>2015</v>
      </c>
      <c r="I782" t="s">
        <v>4079</v>
      </c>
      <c r="J782" t="s">
        <v>1819</v>
      </c>
      <c r="K782" t="s">
        <v>81</v>
      </c>
      <c r="L782">
        <v>48</v>
      </c>
      <c r="M782" t="s">
        <v>58</v>
      </c>
      <c r="N782" t="s">
        <v>9704</v>
      </c>
      <c r="AE782">
        <v>48</v>
      </c>
      <c r="AI782" t="s">
        <v>31</v>
      </c>
      <c r="AT782" t="s">
        <v>75</v>
      </c>
      <c r="AV782" t="s">
        <v>4080</v>
      </c>
      <c r="AW782" t="s">
        <v>4081</v>
      </c>
      <c r="AX782" t="s">
        <v>4082</v>
      </c>
      <c r="AY782">
        <v>12.67990017</v>
      </c>
      <c r="AZ782">
        <v>13.61610031</v>
      </c>
      <c r="BA782" t="s">
        <v>1822</v>
      </c>
      <c r="BB782" t="s">
        <v>64</v>
      </c>
    </row>
    <row r="783" spans="1:54" x14ac:dyDescent="0.3">
      <c r="A783">
        <v>1087</v>
      </c>
      <c r="B783" t="s">
        <v>4083</v>
      </c>
      <c r="C783" s="1">
        <v>42186</v>
      </c>
      <c r="D783">
        <v>7</v>
      </c>
      <c r="E783" t="s">
        <v>154</v>
      </c>
      <c r="F783" t="s">
        <v>169</v>
      </c>
      <c r="H783">
        <v>2015</v>
      </c>
      <c r="J783" t="s">
        <v>414</v>
      </c>
      <c r="K783" t="s">
        <v>81</v>
      </c>
      <c r="L783">
        <v>118</v>
      </c>
      <c r="M783" t="s">
        <v>58</v>
      </c>
      <c r="N783" t="s">
        <v>9704</v>
      </c>
      <c r="AE783">
        <v>118</v>
      </c>
      <c r="AI783" t="s">
        <v>31</v>
      </c>
      <c r="AL783" t="s">
        <v>75</v>
      </c>
      <c r="AQ783" t="s">
        <v>39</v>
      </c>
      <c r="AT783" t="s">
        <v>75</v>
      </c>
      <c r="AV783" t="s">
        <v>4084</v>
      </c>
      <c r="AW783" t="s">
        <v>4085</v>
      </c>
      <c r="AX783" t="s">
        <v>4080</v>
      </c>
      <c r="AY783">
        <v>12.925399779999999</v>
      </c>
      <c r="AZ783">
        <v>13.559900280000001</v>
      </c>
      <c r="BA783" t="s">
        <v>417</v>
      </c>
      <c r="BB783" t="s">
        <v>64</v>
      </c>
    </row>
    <row r="784" spans="1:54" x14ac:dyDescent="0.3">
      <c r="A784">
        <v>1090</v>
      </c>
      <c r="B784" t="s">
        <v>4094</v>
      </c>
      <c r="C784" s="1">
        <v>42188</v>
      </c>
      <c r="D784">
        <v>7</v>
      </c>
      <c r="E784" t="s">
        <v>154</v>
      </c>
      <c r="F784" t="s">
        <v>203</v>
      </c>
      <c r="H784">
        <v>2015</v>
      </c>
      <c r="I784" t="s">
        <v>4095</v>
      </c>
      <c r="J784" t="s">
        <v>80</v>
      </c>
      <c r="K784" t="s">
        <v>81</v>
      </c>
      <c r="L784">
        <v>61</v>
      </c>
      <c r="M784" t="s">
        <v>58</v>
      </c>
      <c r="N784" t="s">
        <v>9704</v>
      </c>
      <c r="V784">
        <v>6</v>
      </c>
      <c r="AE784">
        <v>55</v>
      </c>
      <c r="AI784" t="s">
        <v>31</v>
      </c>
      <c r="AK784" t="s">
        <v>33</v>
      </c>
      <c r="AT784" t="s">
        <v>75</v>
      </c>
      <c r="AV784" t="s">
        <v>4096</v>
      </c>
      <c r="AW784" t="s">
        <v>4097</v>
      </c>
      <c r="AX784" t="s">
        <v>4098</v>
      </c>
      <c r="AY784">
        <v>11.8886652</v>
      </c>
      <c r="AZ784">
        <v>13.14772415</v>
      </c>
      <c r="BA784" t="s">
        <v>85</v>
      </c>
      <c r="BB784" t="s">
        <v>64</v>
      </c>
    </row>
    <row r="785" spans="1:54" x14ac:dyDescent="0.3">
      <c r="A785">
        <v>1092</v>
      </c>
      <c r="B785" t="s">
        <v>4103</v>
      </c>
      <c r="C785" s="1">
        <v>42190</v>
      </c>
      <c r="D785">
        <v>7</v>
      </c>
      <c r="E785" t="s">
        <v>154</v>
      </c>
      <c r="F785" t="s">
        <v>56</v>
      </c>
      <c r="H785">
        <v>2015</v>
      </c>
      <c r="J785" t="s">
        <v>1189</v>
      </c>
      <c r="K785" t="s">
        <v>272</v>
      </c>
      <c r="L785">
        <v>51</v>
      </c>
      <c r="M785" t="s">
        <v>58</v>
      </c>
      <c r="N785" t="s">
        <v>9704</v>
      </c>
      <c r="AE785">
        <v>51</v>
      </c>
      <c r="AH785" t="s">
        <v>30</v>
      </c>
      <c r="AI785" t="s">
        <v>31</v>
      </c>
      <c r="AQ785" t="s">
        <v>39</v>
      </c>
      <c r="AT785" t="s">
        <v>75</v>
      </c>
      <c r="AV785" t="s">
        <v>4104</v>
      </c>
      <c r="AW785" t="s">
        <v>4105</v>
      </c>
      <c r="AX785" t="s">
        <v>4106</v>
      </c>
      <c r="AY785">
        <v>9.9427995679999999</v>
      </c>
      <c r="AZ785">
        <v>8.8932504649999995</v>
      </c>
      <c r="BA785" t="s">
        <v>1193</v>
      </c>
      <c r="BB785" t="s">
        <v>64</v>
      </c>
    </row>
    <row r="786" spans="1:54" x14ac:dyDescent="0.3">
      <c r="A786">
        <v>1093</v>
      </c>
      <c r="B786" t="s">
        <v>4107</v>
      </c>
      <c r="C786" s="1">
        <v>42188</v>
      </c>
      <c r="D786">
        <v>7</v>
      </c>
      <c r="E786" t="s">
        <v>154</v>
      </c>
      <c r="F786" t="s">
        <v>203</v>
      </c>
      <c r="H786">
        <v>2015</v>
      </c>
      <c r="I786" t="s">
        <v>4108</v>
      </c>
      <c r="J786" t="s">
        <v>938</v>
      </c>
      <c r="K786" t="s">
        <v>81</v>
      </c>
      <c r="L786">
        <v>29</v>
      </c>
      <c r="M786" t="s">
        <v>58</v>
      </c>
      <c r="N786" t="s">
        <v>9704</v>
      </c>
      <c r="AE786">
        <v>29</v>
      </c>
      <c r="AI786" t="s">
        <v>31</v>
      </c>
      <c r="AT786" t="s">
        <v>75</v>
      </c>
      <c r="AV786" t="s">
        <v>4109</v>
      </c>
      <c r="AW786" t="s">
        <v>4110</v>
      </c>
      <c r="AY786">
        <v>10.65087986</v>
      </c>
      <c r="AZ786">
        <v>12.90927029</v>
      </c>
      <c r="BA786" t="s">
        <v>941</v>
      </c>
      <c r="BB786" t="s">
        <v>64</v>
      </c>
    </row>
    <row r="787" spans="1:54" x14ac:dyDescent="0.3">
      <c r="A787">
        <v>1102</v>
      </c>
      <c r="B787" t="s">
        <v>4137</v>
      </c>
      <c r="C787" s="1">
        <v>42196</v>
      </c>
      <c r="D787">
        <v>7</v>
      </c>
      <c r="E787" t="s">
        <v>154</v>
      </c>
      <c r="F787" t="s">
        <v>206</v>
      </c>
      <c r="H787">
        <v>2015</v>
      </c>
      <c r="I787" t="s">
        <v>1912</v>
      </c>
      <c r="J787" t="s">
        <v>348</v>
      </c>
      <c r="K787" t="s">
        <v>81</v>
      </c>
      <c r="L787">
        <v>11</v>
      </c>
      <c r="M787" t="s">
        <v>58</v>
      </c>
      <c r="N787" t="s">
        <v>9704</v>
      </c>
      <c r="AE787">
        <v>11</v>
      </c>
      <c r="AI787" t="s">
        <v>31</v>
      </c>
      <c r="AT787" t="s">
        <v>75</v>
      </c>
      <c r="AV787" t="s">
        <v>4138</v>
      </c>
      <c r="AW787" t="s">
        <v>4139</v>
      </c>
      <c r="AX787" t="s">
        <v>4140</v>
      </c>
      <c r="AY787">
        <v>11.808549879999999</v>
      </c>
      <c r="AZ787">
        <v>12.491570469999999</v>
      </c>
      <c r="BA787" t="s">
        <v>351</v>
      </c>
      <c r="BB787" t="s">
        <v>64</v>
      </c>
    </row>
    <row r="788" spans="1:54" x14ac:dyDescent="0.3">
      <c r="A788">
        <v>1109</v>
      </c>
      <c r="B788" t="s">
        <v>4166</v>
      </c>
      <c r="C788" s="1">
        <v>42195</v>
      </c>
      <c r="D788">
        <v>7</v>
      </c>
      <c r="E788" t="s">
        <v>154</v>
      </c>
      <c r="F788" t="s">
        <v>203</v>
      </c>
      <c r="H788">
        <v>2015</v>
      </c>
      <c r="I788" t="s">
        <v>4167</v>
      </c>
      <c r="J788" t="s">
        <v>1819</v>
      </c>
      <c r="K788" t="s">
        <v>57</v>
      </c>
      <c r="L788">
        <v>45</v>
      </c>
      <c r="M788" t="s">
        <v>58</v>
      </c>
      <c r="N788" t="s">
        <v>9704</v>
      </c>
      <c r="AE788">
        <v>45</v>
      </c>
      <c r="AI788" t="s">
        <v>31</v>
      </c>
      <c r="AL788" t="s">
        <v>75</v>
      </c>
      <c r="AT788" t="s">
        <v>75</v>
      </c>
      <c r="AV788" t="s">
        <v>4168</v>
      </c>
      <c r="AW788" t="s">
        <v>4169</v>
      </c>
      <c r="AX788" t="s">
        <v>4170</v>
      </c>
      <c r="AY788">
        <v>10.784808160000001</v>
      </c>
      <c r="AZ788">
        <v>9.9854803089999997</v>
      </c>
      <c r="BA788" t="s">
        <v>4171</v>
      </c>
      <c r="BB788" t="s">
        <v>64</v>
      </c>
    </row>
    <row r="789" spans="1:54" x14ac:dyDescent="0.3">
      <c r="A789">
        <v>1110</v>
      </c>
      <c r="B789" t="s">
        <v>4172</v>
      </c>
      <c r="C789" s="1">
        <v>42198</v>
      </c>
      <c r="D789">
        <v>7</v>
      </c>
      <c r="E789" t="s">
        <v>154</v>
      </c>
      <c r="F789" t="s">
        <v>73</v>
      </c>
      <c r="H789">
        <v>2015</v>
      </c>
      <c r="L789">
        <v>6</v>
      </c>
      <c r="M789" t="s">
        <v>58</v>
      </c>
      <c r="N789" t="s">
        <v>9704</v>
      </c>
      <c r="AE789">
        <v>6</v>
      </c>
      <c r="AT789" t="s">
        <v>75</v>
      </c>
      <c r="AU789" t="s">
        <v>4173</v>
      </c>
      <c r="AV789" t="s">
        <v>4174</v>
      </c>
      <c r="AW789" t="s">
        <v>4175</v>
      </c>
      <c r="AY789">
        <v>13.330266</v>
      </c>
      <c r="AZ789">
        <v>14.100133</v>
      </c>
      <c r="BA789" t="s">
        <v>3004</v>
      </c>
      <c r="BB789" t="s">
        <v>64</v>
      </c>
    </row>
    <row r="790" spans="1:54" x14ac:dyDescent="0.3">
      <c r="A790">
        <v>1113</v>
      </c>
      <c r="B790" t="s">
        <v>4182</v>
      </c>
      <c r="C790" s="1">
        <v>42199</v>
      </c>
      <c r="D790">
        <v>7</v>
      </c>
      <c r="E790" t="s">
        <v>154</v>
      </c>
      <c r="F790" t="s">
        <v>100</v>
      </c>
      <c r="H790">
        <v>2015</v>
      </c>
      <c r="I790" t="s">
        <v>4183</v>
      </c>
      <c r="J790" t="s">
        <v>348</v>
      </c>
      <c r="K790" t="s">
        <v>81</v>
      </c>
      <c r="L790">
        <v>15</v>
      </c>
      <c r="M790" t="s">
        <v>58</v>
      </c>
      <c r="N790" t="s">
        <v>9704</v>
      </c>
      <c r="AE790">
        <v>15</v>
      </c>
      <c r="AI790" t="s">
        <v>31</v>
      </c>
      <c r="AL790" t="s">
        <v>75</v>
      </c>
      <c r="AT790" t="s">
        <v>75</v>
      </c>
      <c r="AV790" t="s">
        <v>4184</v>
      </c>
      <c r="AW790" t="s">
        <v>4185</v>
      </c>
      <c r="AX790" t="s">
        <v>4181</v>
      </c>
      <c r="AY790">
        <v>11.808549879999999</v>
      </c>
      <c r="AZ790">
        <v>12.491570469999999</v>
      </c>
      <c r="BA790" t="s">
        <v>351</v>
      </c>
      <c r="BB790" t="s">
        <v>64</v>
      </c>
    </row>
    <row r="791" spans="1:54" x14ac:dyDescent="0.3">
      <c r="A791">
        <v>1114</v>
      </c>
      <c r="B791" t="s">
        <v>4186</v>
      </c>
      <c r="C791" s="1">
        <v>42199</v>
      </c>
      <c r="D791">
        <v>7</v>
      </c>
      <c r="E791" t="s">
        <v>154</v>
      </c>
      <c r="F791" t="s">
        <v>100</v>
      </c>
      <c r="H791">
        <v>2015</v>
      </c>
      <c r="I791" t="s">
        <v>1912</v>
      </c>
      <c r="J791" t="s">
        <v>348</v>
      </c>
      <c r="K791" t="s">
        <v>81</v>
      </c>
      <c r="L791">
        <v>20</v>
      </c>
      <c r="M791" t="s">
        <v>58</v>
      </c>
      <c r="N791" t="s">
        <v>9704</v>
      </c>
      <c r="AE791">
        <v>20</v>
      </c>
      <c r="AT791" t="s">
        <v>75</v>
      </c>
      <c r="AV791" t="s">
        <v>4187</v>
      </c>
      <c r="AW791" t="s">
        <v>4188</v>
      </c>
      <c r="AY791">
        <v>11.808549879999999</v>
      </c>
      <c r="AZ791">
        <v>12.491570469999999</v>
      </c>
      <c r="BA791" t="s">
        <v>351</v>
      </c>
      <c r="BB791" t="s">
        <v>64</v>
      </c>
    </row>
    <row r="792" spans="1:54" x14ac:dyDescent="0.3">
      <c r="A792">
        <v>1123</v>
      </c>
      <c r="B792" t="s">
        <v>4221</v>
      </c>
      <c r="C792" s="1">
        <v>42207</v>
      </c>
      <c r="D792">
        <v>7</v>
      </c>
      <c r="E792" t="s">
        <v>154</v>
      </c>
      <c r="F792" t="s">
        <v>169</v>
      </c>
      <c r="H792">
        <v>2015</v>
      </c>
      <c r="J792" t="s">
        <v>306</v>
      </c>
      <c r="K792" t="s">
        <v>306</v>
      </c>
      <c r="L792">
        <v>37</v>
      </c>
      <c r="M792" t="s">
        <v>58</v>
      </c>
      <c r="N792" t="s">
        <v>9704</v>
      </c>
      <c r="V792">
        <v>1</v>
      </c>
      <c r="AE792">
        <v>36</v>
      </c>
      <c r="AH792" t="s">
        <v>30</v>
      </c>
      <c r="AK792" t="s">
        <v>33</v>
      </c>
      <c r="AQ792" t="s">
        <v>39</v>
      </c>
      <c r="AT792" t="s">
        <v>75</v>
      </c>
      <c r="AV792" t="s">
        <v>4222</v>
      </c>
      <c r="AW792" t="s">
        <v>4223</v>
      </c>
      <c r="AX792" t="s">
        <v>4224</v>
      </c>
      <c r="AY792">
        <v>10.29314995</v>
      </c>
      <c r="AZ792">
        <v>11.16759968</v>
      </c>
      <c r="BA792" t="s">
        <v>308</v>
      </c>
      <c r="BB792" t="s">
        <v>64</v>
      </c>
    </row>
    <row r="793" spans="1:54" x14ac:dyDescent="0.3">
      <c r="A793">
        <v>1131</v>
      </c>
      <c r="B793" t="s">
        <v>4251</v>
      </c>
      <c r="C793" s="1">
        <v>42211</v>
      </c>
      <c r="D793">
        <v>7</v>
      </c>
      <c r="E793" t="s">
        <v>154</v>
      </c>
      <c r="F793" t="s">
        <v>56</v>
      </c>
      <c r="H793">
        <v>2015</v>
      </c>
      <c r="L793">
        <v>0</v>
      </c>
      <c r="M793" t="s">
        <v>58</v>
      </c>
      <c r="N793" t="s">
        <v>9704</v>
      </c>
      <c r="AB793">
        <v>30</v>
      </c>
      <c r="AT793" t="s">
        <v>75</v>
      </c>
      <c r="AV793" t="s">
        <v>4250</v>
      </c>
      <c r="AY793">
        <v>13.330266</v>
      </c>
      <c r="AZ793">
        <v>14.100133</v>
      </c>
      <c r="BA793" t="s">
        <v>3004</v>
      </c>
      <c r="BB793" t="s">
        <v>64</v>
      </c>
    </row>
    <row r="794" spans="1:54" x14ac:dyDescent="0.3">
      <c r="A794">
        <v>1133</v>
      </c>
      <c r="B794" t="s">
        <v>4253</v>
      </c>
      <c r="C794" s="1">
        <v>42212</v>
      </c>
      <c r="D794">
        <v>7</v>
      </c>
      <c r="E794" t="s">
        <v>154</v>
      </c>
      <c r="F794" t="s">
        <v>73</v>
      </c>
      <c r="H794">
        <v>2015</v>
      </c>
      <c r="I794" t="s">
        <v>2813</v>
      </c>
      <c r="J794" t="s">
        <v>938</v>
      </c>
      <c r="K794" t="s">
        <v>81</v>
      </c>
      <c r="L794">
        <v>29</v>
      </c>
      <c r="M794" t="s">
        <v>58</v>
      </c>
      <c r="N794" t="s">
        <v>9704</v>
      </c>
      <c r="AE794">
        <v>29</v>
      </c>
      <c r="AP794" t="s">
        <v>38</v>
      </c>
      <c r="AQ794" t="s">
        <v>39</v>
      </c>
      <c r="AT794" t="s">
        <v>75</v>
      </c>
      <c r="AV794" t="s">
        <v>4254</v>
      </c>
      <c r="AW794" t="s">
        <v>4255</v>
      </c>
      <c r="AX794" t="s">
        <v>4256</v>
      </c>
      <c r="AY794">
        <v>10.65087986</v>
      </c>
      <c r="AZ794">
        <v>12.90927029</v>
      </c>
      <c r="BA794" t="s">
        <v>941</v>
      </c>
      <c r="BB794" t="s">
        <v>64</v>
      </c>
    </row>
    <row r="795" spans="1:54" x14ac:dyDescent="0.3">
      <c r="A795">
        <v>1136</v>
      </c>
      <c r="B795" t="s">
        <v>4265</v>
      </c>
      <c r="C795" s="1">
        <v>42215</v>
      </c>
      <c r="D795">
        <v>7</v>
      </c>
      <c r="E795" t="s">
        <v>154</v>
      </c>
      <c r="F795" t="s">
        <v>88</v>
      </c>
      <c r="H795">
        <v>2015</v>
      </c>
      <c r="I795" t="s">
        <v>4266</v>
      </c>
      <c r="J795" t="s">
        <v>1376</v>
      </c>
      <c r="K795" t="s">
        <v>336</v>
      </c>
      <c r="L795">
        <v>15</v>
      </c>
      <c r="M795" t="s">
        <v>58</v>
      </c>
      <c r="N795" t="s">
        <v>9704</v>
      </c>
      <c r="P795" t="s">
        <v>2538</v>
      </c>
      <c r="V795">
        <v>5</v>
      </c>
      <c r="AE795">
        <v>10</v>
      </c>
      <c r="AI795" t="s">
        <v>31</v>
      </c>
      <c r="AT795" t="s">
        <v>75</v>
      </c>
      <c r="AV795" t="s">
        <v>4267</v>
      </c>
      <c r="AY795">
        <v>11.500060080000001</v>
      </c>
      <c r="AZ795">
        <v>11.93356037</v>
      </c>
      <c r="BA795" t="s">
        <v>1378</v>
      </c>
      <c r="BB795" t="s">
        <v>64</v>
      </c>
    </row>
    <row r="796" spans="1:54" x14ac:dyDescent="0.3">
      <c r="A796">
        <v>1138</v>
      </c>
      <c r="B796" t="s">
        <v>4272</v>
      </c>
      <c r="C796" s="1">
        <v>42217</v>
      </c>
      <c r="D796">
        <v>8</v>
      </c>
      <c r="E796" t="s">
        <v>212</v>
      </c>
      <c r="F796" t="s">
        <v>206</v>
      </c>
      <c r="H796">
        <v>2015</v>
      </c>
      <c r="I796" t="s">
        <v>2503</v>
      </c>
      <c r="J796" t="s">
        <v>736</v>
      </c>
      <c r="K796" t="s">
        <v>81</v>
      </c>
      <c r="L796">
        <v>13</v>
      </c>
      <c r="M796" t="s">
        <v>58</v>
      </c>
      <c r="N796" t="s">
        <v>9704</v>
      </c>
      <c r="AE796">
        <v>13</v>
      </c>
      <c r="AI796" t="s">
        <v>31</v>
      </c>
      <c r="AL796" t="s">
        <v>75</v>
      </c>
      <c r="AT796" t="s">
        <v>75</v>
      </c>
      <c r="AV796" t="s">
        <v>4273</v>
      </c>
      <c r="AW796" t="s">
        <v>4274</v>
      </c>
      <c r="AX796" t="s">
        <v>4275</v>
      </c>
      <c r="AY796">
        <v>11.64630032</v>
      </c>
      <c r="AZ796">
        <v>13.4211998</v>
      </c>
      <c r="BA796" t="s">
        <v>739</v>
      </c>
      <c r="BB796" t="s">
        <v>64</v>
      </c>
    </row>
    <row r="797" spans="1:54" x14ac:dyDescent="0.3">
      <c r="A797">
        <v>1140</v>
      </c>
      <c r="B797" t="s">
        <v>4278</v>
      </c>
      <c r="C797" s="1">
        <v>42218</v>
      </c>
      <c r="D797">
        <v>8</v>
      </c>
      <c r="E797" t="s">
        <v>212</v>
      </c>
      <c r="F797" t="s">
        <v>56</v>
      </c>
      <c r="H797">
        <v>2015</v>
      </c>
      <c r="I797" t="s">
        <v>4279</v>
      </c>
      <c r="J797" t="s">
        <v>785</v>
      </c>
      <c r="K797" t="s">
        <v>251</v>
      </c>
      <c r="L797">
        <v>8</v>
      </c>
      <c r="M797" t="s">
        <v>58</v>
      </c>
      <c r="N797" t="s">
        <v>9704</v>
      </c>
      <c r="AE797">
        <v>8</v>
      </c>
      <c r="AT797" t="s">
        <v>75</v>
      </c>
      <c r="AV797" t="s">
        <v>4280</v>
      </c>
      <c r="AW797" t="s">
        <v>4281</v>
      </c>
      <c r="AY797">
        <v>10.802499770000001</v>
      </c>
      <c r="AZ797">
        <v>13.452899929999999</v>
      </c>
      <c r="BA797" t="s">
        <v>788</v>
      </c>
      <c r="BB797" t="s">
        <v>64</v>
      </c>
    </row>
    <row r="798" spans="1:54" x14ac:dyDescent="0.3">
      <c r="A798">
        <v>1145</v>
      </c>
      <c r="B798" t="s">
        <v>4298</v>
      </c>
      <c r="C798" s="1">
        <v>42225</v>
      </c>
      <c r="D798">
        <v>8</v>
      </c>
      <c r="E798" t="s">
        <v>212</v>
      </c>
      <c r="F798" t="s">
        <v>56</v>
      </c>
      <c r="H798">
        <v>2015</v>
      </c>
      <c r="I798" t="s">
        <v>4299</v>
      </c>
      <c r="J798" t="s">
        <v>117</v>
      </c>
      <c r="K798" t="s">
        <v>81</v>
      </c>
      <c r="L798">
        <v>4</v>
      </c>
      <c r="M798" t="s">
        <v>58</v>
      </c>
      <c r="N798" t="s">
        <v>9704</v>
      </c>
      <c r="AB798">
        <v>2</v>
      </c>
      <c r="AE798">
        <v>4</v>
      </c>
      <c r="AI798" t="s">
        <v>31</v>
      </c>
      <c r="AT798" t="s">
        <v>75</v>
      </c>
      <c r="AV798" t="s">
        <v>4300</v>
      </c>
      <c r="AW798" t="s">
        <v>4301</v>
      </c>
      <c r="AY798">
        <v>11.148200040000001</v>
      </c>
      <c r="AZ798">
        <v>12.7560997</v>
      </c>
      <c r="BA798" t="s">
        <v>120</v>
      </c>
      <c r="BB798" t="s">
        <v>64</v>
      </c>
    </row>
    <row r="799" spans="1:54" x14ac:dyDescent="0.3">
      <c r="A799">
        <v>1147</v>
      </c>
      <c r="B799" t="s">
        <v>4307</v>
      </c>
      <c r="C799" s="1">
        <v>42227</v>
      </c>
      <c r="D799">
        <v>8</v>
      </c>
      <c r="E799" t="s">
        <v>212</v>
      </c>
      <c r="F799" t="s">
        <v>100</v>
      </c>
      <c r="H799">
        <v>2015</v>
      </c>
      <c r="I799" t="s">
        <v>4308</v>
      </c>
      <c r="J799" t="s">
        <v>696</v>
      </c>
      <c r="K799" t="s">
        <v>81</v>
      </c>
      <c r="L799">
        <v>8</v>
      </c>
      <c r="M799" t="s">
        <v>58</v>
      </c>
      <c r="N799" t="s">
        <v>9704</v>
      </c>
      <c r="AB799">
        <v>4</v>
      </c>
      <c r="AE799">
        <v>8</v>
      </c>
      <c r="AI799" t="s">
        <v>31</v>
      </c>
      <c r="AT799" t="s">
        <v>75</v>
      </c>
      <c r="AV799" t="s">
        <v>4309</v>
      </c>
      <c r="AW799" t="s">
        <v>4310</v>
      </c>
      <c r="AX799" t="s">
        <v>4311</v>
      </c>
      <c r="AY799">
        <v>11.798339840000001</v>
      </c>
      <c r="AZ799">
        <v>13.196570400000001</v>
      </c>
      <c r="BA799" t="s">
        <v>699</v>
      </c>
      <c r="BB799" t="s">
        <v>64</v>
      </c>
    </row>
    <row r="800" spans="1:54" x14ac:dyDescent="0.3">
      <c r="A800">
        <v>1153</v>
      </c>
      <c r="B800" t="s">
        <v>4331</v>
      </c>
      <c r="C800" s="1">
        <v>42233</v>
      </c>
      <c r="D800">
        <v>8</v>
      </c>
      <c r="E800" t="s">
        <v>212</v>
      </c>
      <c r="F800" t="s">
        <v>73</v>
      </c>
      <c r="H800">
        <v>2015</v>
      </c>
      <c r="I800" t="s">
        <v>4332</v>
      </c>
      <c r="J800" t="s">
        <v>1609</v>
      </c>
      <c r="K800" t="s">
        <v>81</v>
      </c>
      <c r="L800">
        <v>7</v>
      </c>
      <c r="M800" t="s">
        <v>58</v>
      </c>
      <c r="N800" t="s">
        <v>9704</v>
      </c>
      <c r="AE800">
        <v>7</v>
      </c>
      <c r="AI800" t="s">
        <v>31</v>
      </c>
      <c r="AT800" t="s">
        <v>75</v>
      </c>
      <c r="AV800" t="s">
        <v>4333</v>
      </c>
      <c r="AY800">
        <v>13.09910011</v>
      </c>
      <c r="AZ800">
        <v>12.511400220000001</v>
      </c>
      <c r="BA800" t="s">
        <v>1612</v>
      </c>
      <c r="BB800" t="s">
        <v>64</v>
      </c>
    </row>
    <row r="801" spans="1:54" x14ac:dyDescent="0.3">
      <c r="A801">
        <v>1159</v>
      </c>
      <c r="B801" t="s">
        <v>4355</v>
      </c>
      <c r="C801" s="1">
        <v>42241</v>
      </c>
      <c r="D801">
        <v>8</v>
      </c>
      <c r="E801" t="s">
        <v>212</v>
      </c>
      <c r="F801" t="s">
        <v>100</v>
      </c>
      <c r="H801">
        <v>2015</v>
      </c>
      <c r="J801" t="s">
        <v>335</v>
      </c>
      <c r="K801" t="s">
        <v>336</v>
      </c>
      <c r="L801">
        <v>2</v>
      </c>
      <c r="M801" t="s">
        <v>58</v>
      </c>
      <c r="N801" t="s">
        <v>9704</v>
      </c>
      <c r="V801">
        <v>2</v>
      </c>
      <c r="AE801">
        <v>6</v>
      </c>
      <c r="AK801" t="s">
        <v>33</v>
      </c>
      <c r="AT801" t="s">
        <v>75</v>
      </c>
      <c r="AV801" t="s">
        <v>4356</v>
      </c>
      <c r="AW801" t="s">
        <v>4357</v>
      </c>
      <c r="AX801" t="s">
        <v>4358</v>
      </c>
      <c r="AY801">
        <v>11.74440002</v>
      </c>
      <c r="AZ801">
        <v>11.962550159999999</v>
      </c>
      <c r="BA801" t="s">
        <v>340</v>
      </c>
      <c r="BB801" t="s">
        <v>64</v>
      </c>
    </row>
    <row r="802" spans="1:54" x14ac:dyDescent="0.3">
      <c r="A802">
        <v>1168</v>
      </c>
      <c r="B802" t="s">
        <v>4387</v>
      </c>
      <c r="C802" s="1">
        <v>42247</v>
      </c>
      <c r="D802">
        <v>8</v>
      </c>
      <c r="E802" t="s">
        <v>212</v>
      </c>
      <c r="F802" t="s">
        <v>73</v>
      </c>
      <c r="H802">
        <v>2015</v>
      </c>
      <c r="I802" t="s">
        <v>4388</v>
      </c>
      <c r="J802" t="s">
        <v>117</v>
      </c>
      <c r="K802" t="s">
        <v>81</v>
      </c>
      <c r="L802">
        <v>26</v>
      </c>
      <c r="M802" t="s">
        <v>58</v>
      </c>
      <c r="N802" t="s">
        <v>9704</v>
      </c>
      <c r="AE802">
        <v>26</v>
      </c>
      <c r="AH802" t="s">
        <v>30</v>
      </c>
      <c r="AI802" t="s">
        <v>31</v>
      </c>
      <c r="AT802" t="s">
        <v>75</v>
      </c>
      <c r="AV802" t="s">
        <v>4389</v>
      </c>
      <c r="AW802" t="s">
        <v>4390</v>
      </c>
      <c r="AX802" t="s">
        <v>4391</v>
      </c>
      <c r="AY802">
        <v>11.148200040000001</v>
      </c>
      <c r="AZ802">
        <v>12.7560997</v>
      </c>
      <c r="BA802" t="s">
        <v>120</v>
      </c>
      <c r="BB802" t="s">
        <v>64</v>
      </c>
    </row>
    <row r="803" spans="1:54" x14ac:dyDescent="0.3">
      <c r="A803">
        <v>1170</v>
      </c>
      <c r="B803" t="s">
        <v>4396</v>
      </c>
      <c r="C803" s="1">
        <v>42249</v>
      </c>
      <c r="D803">
        <v>9</v>
      </c>
      <c r="E803" t="s">
        <v>263</v>
      </c>
      <c r="F803" t="s">
        <v>169</v>
      </c>
      <c r="H803">
        <v>2015</v>
      </c>
      <c r="I803" t="s">
        <v>4397</v>
      </c>
      <c r="J803" t="s">
        <v>736</v>
      </c>
      <c r="K803" t="s">
        <v>81</v>
      </c>
      <c r="L803">
        <v>5</v>
      </c>
      <c r="M803" t="s">
        <v>58</v>
      </c>
      <c r="N803" t="s">
        <v>9704</v>
      </c>
      <c r="AE803">
        <v>5</v>
      </c>
      <c r="AI803" t="s">
        <v>31</v>
      </c>
      <c r="AT803" t="s">
        <v>75</v>
      </c>
      <c r="AV803" t="s">
        <v>4398</v>
      </c>
      <c r="AY803">
        <v>11.64630032</v>
      </c>
      <c r="AZ803">
        <v>13.4211998</v>
      </c>
      <c r="BA803" t="s">
        <v>739</v>
      </c>
      <c r="BB803" t="s">
        <v>64</v>
      </c>
    </row>
    <row r="804" spans="1:54" x14ac:dyDescent="0.3">
      <c r="A804">
        <v>1173</v>
      </c>
      <c r="B804" t="s">
        <v>4408</v>
      </c>
      <c r="C804" s="1">
        <v>42250</v>
      </c>
      <c r="D804">
        <v>9</v>
      </c>
      <c r="E804" t="s">
        <v>263</v>
      </c>
      <c r="F804" t="s">
        <v>88</v>
      </c>
      <c r="H804">
        <v>2015</v>
      </c>
      <c r="I804" t="s">
        <v>4409</v>
      </c>
      <c r="J804" t="s">
        <v>1498</v>
      </c>
      <c r="K804" t="s">
        <v>81</v>
      </c>
      <c r="L804">
        <v>53</v>
      </c>
      <c r="M804" t="s">
        <v>58</v>
      </c>
      <c r="N804" t="s">
        <v>9704</v>
      </c>
      <c r="AE804">
        <v>53</v>
      </c>
      <c r="AH804" t="s">
        <v>30</v>
      </c>
      <c r="AI804" t="s">
        <v>31</v>
      </c>
      <c r="AT804" t="s">
        <v>75</v>
      </c>
      <c r="AV804" t="s">
        <v>4410</v>
      </c>
      <c r="AY804">
        <v>11.08539963</v>
      </c>
      <c r="AZ804">
        <v>13.69190025</v>
      </c>
      <c r="BA804" t="s">
        <v>1499</v>
      </c>
      <c r="BB804" t="s">
        <v>64</v>
      </c>
    </row>
    <row r="805" spans="1:54" x14ac:dyDescent="0.3">
      <c r="A805">
        <v>1177</v>
      </c>
      <c r="B805" t="s">
        <v>4424</v>
      </c>
      <c r="C805" s="1">
        <v>42258</v>
      </c>
      <c r="D805">
        <v>9</v>
      </c>
      <c r="E805" t="s">
        <v>263</v>
      </c>
      <c r="F805" t="s">
        <v>203</v>
      </c>
      <c r="H805">
        <v>2015</v>
      </c>
      <c r="J805" t="s">
        <v>785</v>
      </c>
      <c r="K805" t="s">
        <v>251</v>
      </c>
      <c r="L805">
        <v>5</v>
      </c>
      <c r="M805" t="s">
        <v>58</v>
      </c>
      <c r="N805" t="s">
        <v>9704</v>
      </c>
      <c r="V805">
        <v>1</v>
      </c>
      <c r="AE805">
        <v>4</v>
      </c>
      <c r="AK805" t="s">
        <v>33</v>
      </c>
      <c r="AT805" t="s">
        <v>75</v>
      </c>
      <c r="AV805" t="s">
        <v>4425</v>
      </c>
      <c r="AW805" t="s">
        <v>4422</v>
      </c>
      <c r="AY805">
        <v>10.802499770000001</v>
      </c>
      <c r="AZ805">
        <v>13.452899929999999</v>
      </c>
      <c r="BA805" t="s">
        <v>788</v>
      </c>
      <c r="BB805" t="s">
        <v>64</v>
      </c>
    </row>
    <row r="806" spans="1:54" x14ac:dyDescent="0.3">
      <c r="A806">
        <v>1179</v>
      </c>
      <c r="B806" t="s">
        <v>4430</v>
      </c>
      <c r="C806" s="1">
        <v>42267</v>
      </c>
      <c r="D806">
        <v>9</v>
      </c>
      <c r="E806" t="s">
        <v>263</v>
      </c>
      <c r="F806" t="s">
        <v>56</v>
      </c>
      <c r="H806">
        <v>2015</v>
      </c>
      <c r="J806" t="s">
        <v>80</v>
      </c>
      <c r="K806" t="s">
        <v>81</v>
      </c>
      <c r="L806">
        <v>117</v>
      </c>
      <c r="M806" t="s">
        <v>58</v>
      </c>
      <c r="N806" t="s">
        <v>9704</v>
      </c>
      <c r="V806">
        <v>1</v>
      </c>
      <c r="AE806">
        <v>116</v>
      </c>
      <c r="AH806" t="s">
        <v>30</v>
      </c>
      <c r="AK806" t="s">
        <v>33</v>
      </c>
      <c r="AQ806" t="s">
        <v>39</v>
      </c>
      <c r="AT806" t="s">
        <v>75</v>
      </c>
      <c r="AV806" t="s">
        <v>4431</v>
      </c>
      <c r="AW806" t="s">
        <v>4432</v>
      </c>
      <c r="AX806" t="s">
        <v>4433</v>
      </c>
      <c r="AY806">
        <v>11.848400120000001</v>
      </c>
      <c r="AZ806">
        <v>13.17329979</v>
      </c>
      <c r="BA806" t="s">
        <v>85</v>
      </c>
      <c r="BB806" t="s">
        <v>64</v>
      </c>
    </row>
    <row r="807" spans="1:54" x14ac:dyDescent="0.3">
      <c r="A807">
        <v>1180</v>
      </c>
      <c r="B807" t="s">
        <v>4434</v>
      </c>
      <c r="C807" s="1">
        <v>42267</v>
      </c>
      <c r="D807">
        <v>9</v>
      </c>
      <c r="E807" t="s">
        <v>263</v>
      </c>
      <c r="F807" t="s">
        <v>56</v>
      </c>
      <c r="H807">
        <v>2015</v>
      </c>
      <c r="J807" t="s">
        <v>1819</v>
      </c>
      <c r="K807" t="s">
        <v>81</v>
      </c>
      <c r="L807">
        <v>27</v>
      </c>
      <c r="M807" t="s">
        <v>58</v>
      </c>
      <c r="N807" t="s">
        <v>9704</v>
      </c>
      <c r="V807">
        <v>1</v>
      </c>
      <c r="AE807">
        <v>26</v>
      </c>
      <c r="AK807" t="s">
        <v>33</v>
      </c>
      <c r="AV807" t="s">
        <v>4431</v>
      </c>
      <c r="AW807" t="s">
        <v>4435</v>
      </c>
      <c r="AY807">
        <v>12.67990017</v>
      </c>
      <c r="AZ807">
        <v>13.61610031</v>
      </c>
      <c r="BA807" t="s">
        <v>1822</v>
      </c>
      <c r="BB807" t="s">
        <v>64</v>
      </c>
    </row>
    <row r="808" spans="1:54" x14ac:dyDescent="0.3">
      <c r="A808">
        <v>1185</v>
      </c>
      <c r="B808" t="s">
        <v>4450</v>
      </c>
      <c r="C808" s="1">
        <v>42271</v>
      </c>
      <c r="D808">
        <v>9</v>
      </c>
      <c r="E808" t="s">
        <v>263</v>
      </c>
      <c r="F808" t="s">
        <v>88</v>
      </c>
      <c r="H808">
        <v>2015</v>
      </c>
      <c r="J808" t="s">
        <v>1819</v>
      </c>
      <c r="K808" t="s">
        <v>81</v>
      </c>
      <c r="L808">
        <v>20</v>
      </c>
      <c r="M808" t="s">
        <v>58</v>
      </c>
      <c r="N808" t="s">
        <v>9704</v>
      </c>
      <c r="AE808">
        <v>20</v>
      </c>
      <c r="AT808" t="s">
        <v>75</v>
      </c>
      <c r="AU808" t="s">
        <v>4451</v>
      </c>
      <c r="AV808" t="s">
        <v>4452</v>
      </c>
      <c r="AY808">
        <v>12.67990017</v>
      </c>
      <c r="AZ808">
        <v>13.61610031</v>
      </c>
      <c r="BA808" t="s">
        <v>1822</v>
      </c>
      <c r="BB808" t="s">
        <v>64</v>
      </c>
    </row>
    <row r="809" spans="1:54" x14ac:dyDescent="0.3">
      <c r="A809">
        <v>1189</v>
      </c>
      <c r="B809" t="s">
        <v>4467</v>
      </c>
      <c r="C809" s="1">
        <v>42273</v>
      </c>
      <c r="D809">
        <v>9</v>
      </c>
      <c r="E809" t="s">
        <v>263</v>
      </c>
      <c r="F809" t="s">
        <v>206</v>
      </c>
      <c r="H809">
        <v>2015</v>
      </c>
      <c r="I809" t="s">
        <v>4468</v>
      </c>
      <c r="J809" t="s">
        <v>785</v>
      </c>
      <c r="K809" t="s">
        <v>251</v>
      </c>
      <c r="L809">
        <v>0</v>
      </c>
      <c r="M809" t="s">
        <v>58</v>
      </c>
      <c r="N809" t="s">
        <v>9704</v>
      </c>
      <c r="AE809">
        <v>0</v>
      </c>
      <c r="AL809" t="s">
        <v>75</v>
      </c>
      <c r="AT809" t="s">
        <v>75</v>
      </c>
      <c r="AV809" t="s">
        <v>4469</v>
      </c>
      <c r="AY809">
        <v>10.802499770000001</v>
      </c>
      <c r="AZ809">
        <v>13.452899929999999</v>
      </c>
      <c r="BA809" t="s">
        <v>788</v>
      </c>
      <c r="BB809" t="s">
        <v>64</v>
      </c>
    </row>
    <row r="810" spans="1:54" x14ac:dyDescent="0.3">
      <c r="A810">
        <v>1191</v>
      </c>
      <c r="B810" t="s">
        <v>4473</v>
      </c>
      <c r="C810" s="1">
        <v>42278</v>
      </c>
      <c r="D810">
        <v>10</v>
      </c>
      <c r="E810" t="s">
        <v>290</v>
      </c>
      <c r="F810" t="s">
        <v>88</v>
      </c>
      <c r="H810">
        <v>2015</v>
      </c>
      <c r="I810" t="s">
        <v>4474</v>
      </c>
      <c r="J810" t="s">
        <v>80</v>
      </c>
      <c r="K810" t="s">
        <v>81</v>
      </c>
      <c r="L810">
        <v>19</v>
      </c>
      <c r="M810" t="s">
        <v>58</v>
      </c>
      <c r="N810" t="s">
        <v>9704</v>
      </c>
      <c r="V810">
        <v>4</v>
      </c>
      <c r="AE810">
        <v>15</v>
      </c>
      <c r="AI810" t="s">
        <v>31</v>
      </c>
      <c r="AK810" t="s">
        <v>33</v>
      </c>
      <c r="AQ810" t="s">
        <v>39</v>
      </c>
      <c r="AT810" t="s">
        <v>75</v>
      </c>
      <c r="AV810" t="s">
        <v>4475</v>
      </c>
      <c r="AW810" t="s">
        <v>4476</v>
      </c>
      <c r="AX810" t="s">
        <v>4477</v>
      </c>
      <c r="AY810">
        <v>11.848400120000001</v>
      </c>
      <c r="AZ810">
        <v>13.17329979</v>
      </c>
      <c r="BA810" t="s">
        <v>85</v>
      </c>
      <c r="BB810" t="s">
        <v>64</v>
      </c>
    </row>
    <row r="811" spans="1:54" x14ac:dyDescent="0.3">
      <c r="A811">
        <v>1195</v>
      </c>
      <c r="B811" t="s">
        <v>4497</v>
      </c>
      <c r="C811" s="1">
        <v>42279</v>
      </c>
      <c r="D811">
        <v>10</v>
      </c>
      <c r="E811" t="s">
        <v>290</v>
      </c>
      <c r="F811" t="s">
        <v>203</v>
      </c>
      <c r="H811">
        <v>2015</v>
      </c>
      <c r="J811" t="s">
        <v>1498</v>
      </c>
      <c r="K811" t="s">
        <v>81</v>
      </c>
      <c r="L811">
        <v>20</v>
      </c>
      <c r="M811" t="s">
        <v>58</v>
      </c>
      <c r="N811" t="s">
        <v>9704</v>
      </c>
      <c r="AE811">
        <v>20</v>
      </c>
      <c r="AV811" t="s">
        <v>4498</v>
      </c>
      <c r="AY811">
        <v>11.08539963</v>
      </c>
      <c r="AZ811">
        <v>13.69190025</v>
      </c>
      <c r="BA811" t="s">
        <v>1499</v>
      </c>
      <c r="BB811" t="s">
        <v>64</v>
      </c>
    </row>
    <row r="812" spans="1:54" x14ac:dyDescent="0.3">
      <c r="A812">
        <v>1205</v>
      </c>
      <c r="B812" t="s">
        <v>4536</v>
      </c>
      <c r="C812" s="1">
        <v>42290</v>
      </c>
      <c r="D812">
        <v>10</v>
      </c>
      <c r="E812" t="s">
        <v>290</v>
      </c>
      <c r="F812" t="s">
        <v>100</v>
      </c>
      <c r="H812">
        <v>2015</v>
      </c>
      <c r="I812" t="s">
        <v>4474</v>
      </c>
      <c r="J812" t="s">
        <v>80</v>
      </c>
      <c r="K812" t="s">
        <v>81</v>
      </c>
      <c r="L812">
        <v>7</v>
      </c>
      <c r="M812" t="s">
        <v>58</v>
      </c>
      <c r="N812" t="s">
        <v>9704</v>
      </c>
      <c r="V812">
        <v>3</v>
      </c>
      <c r="AE812">
        <v>4</v>
      </c>
      <c r="AK812" t="s">
        <v>33</v>
      </c>
      <c r="AT812" t="s">
        <v>75</v>
      </c>
      <c r="AV812" t="s">
        <v>4537</v>
      </c>
      <c r="AW812" t="s">
        <v>4538</v>
      </c>
      <c r="AX812" t="s">
        <v>4539</v>
      </c>
      <c r="AY812">
        <v>11.848400120000001</v>
      </c>
      <c r="AZ812">
        <v>13.17329979</v>
      </c>
      <c r="BA812" t="s">
        <v>85</v>
      </c>
      <c r="BB812" t="s">
        <v>64</v>
      </c>
    </row>
    <row r="813" spans="1:54" x14ac:dyDescent="0.3">
      <c r="A813">
        <v>1208</v>
      </c>
      <c r="B813" t="s">
        <v>4548</v>
      </c>
      <c r="C813" s="1">
        <v>42293</v>
      </c>
      <c r="D813">
        <v>10</v>
      </c>
      <c r="E813" t="s">
        <v>290</v>
      </c>
      <c r="F813" t="s">
        <v>203</v>
      </c>
      <c r="H813">
        <v>2015</v>
      </c>
      <c r="J813" t="s">
        <v>80</v>
      </c>
      <c r="K813" t="s">
        <v>81</v>
      </c>
      <c r="L813">
        <v>26</v>
      </c>
      <c r="M813" t="s">
        <v>58</v>
      </c>
      <c r="N813" t="s">
        <v>9704</v>
      </c>
      <c r="V813">
        <v>4</v>
      </c>
      <c r="AE813">
        <v>22</v>
      </c>
      <c r="AI813" t="s">
        <v>31</v>
      </c>
      <c r="AK813" t="s">
        <v>33</v>
      </c>
      <c r="AT813" t="s">
        <v>75</v>
      </c>
      <c r="AV813" t="s">
        <v>4546</v>
      </c>
      <c r="AW813" t="s">
        <v>4549</v>
      </c>
      <c r="AX813" t="s">
        <v>4547</v>
      </c>
      <c r="AY813">
        <v>11.848400120000001</v>
      </c>
      <c r="AZ813">
        <v>13.17329979</v>
      </c>
      <c r="BA813" t="s">
        <v>85</v>
      </c>
      <c r="BB813" t="s">
        <v>64</v>
      </c>
    </row>
    <row r="814" spans="1:54" x14ac:dyDescent="0.3">
      <c r="A814">
        <v>1209</v>
      </c>
      <c r="B814" t="s">
        <v>4550</v>
      </c>
      <c r="C814" s="1">
        <v>42294</v>
      </c>
      <c r="D814">
        <v>10</v>
      </c>
      <c r="E814" t="s">
        <v>290</v>
      </c>
      <c r="F814" t="s">
        <v>206</v>
      </c>
      <c r="H814">
        <v>2015</v>
      </c>
      <c r="I814" t="s">
        <v>4551</v>
      </c>
      <c r="J814" t="s">
        <v>785</v>
      </c>
      <c r="K814" t="s">
        <v>251</v>
      </c>
      <c r="L814">
        <v>14</v>
      </c>
      <c r="M814" t="s">
        <v>58</v>
      </c>
      <c r="N814" t="s">
        <v>9704</v>
      </c>
      <c r="V814">
        <v>2</v>
      </c>
      <c r="AE814">
        <v>12</v>
      </c>
      <c r="AI814" t="s">
        <v>31</v>
      </c>
      <c r="AK814" t="s">
        <v>33</v>
      </c>
      <c r="AT814" t="s">
        <v>75</v>
      </c>
      <c r="AV814" t="s">
        <v>4552</v>
      </c>
      <c r="AW814" t="s">
        <v>4553</v>
      </c>
      <c r="AX814" t="s">
        <v>4554</v>
      </c>
      <c r="AY814">
        <v>10.802499770000001</v>
      </c>
      <c r="AZ814">
        <v>13.452899929999999</v>
      </c>
      <c r="BA814" t="s">
        <v>788</v>
      </c>
      <c r="BB814" t="s">
        <v>64</v>
      </c>
    </row>
    <row r="815" spans="1:54" x14ac:dyDescent="0.3">
      <c r="A815">
        <v>1222</v>
      </c>
      <c r="B815" t="s">
        <v>4601</v>
      </c>
      <c r="C815" s="1">
        <v>42305</v>
      </c>
      <c r="D815">
        <v>10</v>
      </c>
      <c r="E815" t="s">
        <v>290</v>
      </c>
      <c r="F815" t="s">
        <v>169</v>
      </c>
      <c r="H815">
        <v>2015</v>
      </c>
      <c r="I815" t="s">
        <v>1824</v>
      </c>
      <c r="J815" t="s">
        <v>2985</v>
      </c>
      <c r="K815" t="s">
        <v>336</v>
      </c>
      <c r="L815">
        <v>20</v>
      </c>
      <c r="M815" t="s">
        <v>58</v>
      </c>
      <c r="N815" t="s">
        <v>9704</v>
      </c>
      <c r="AE815">
        <v>20</v>
      </c>
      <c r="AI815" t="s">
        <v>31</v>
      </c>
      <c r="AL815" t="s">
        <v>75</v>
      </c>
      <c r="AT815" t="s">
        <v>75</v>
      </c>
      <c r="AV815" t="s">
        <v>4602</v>
      </c>
      <c r="AW815" t="s">
        <v>4603</v>
      </c>
      <c r="AX815" t="s">
        <v>4604</v>
      </c>
      <c r="AY815">
        <v>11.03332996</v>
      </c>
      <c r="AZ815">
        <v>11.72826004</v>
      </c>
      <c r="BA815" t="s">
        <v>2989</v>
      </c>
      <c r="BB815" t="s">
        <v>64</v>
      </c>
    </row>
    <row r="816" spans="1:54" x14ac:dyDescent="0.3">
      <c r="A816">
        <v>1227</v>
      </c>
      <c r="B816" t="s">
        <v>4625</v>
      </c>
      <c r="C816" s="1">
        <v>42312</v>
      </c>
      <c r="D816">
        <v>11</v>
      </c>
      <c r="E816" t="s">
        <v>327</v>
      </c>
      <c r="F816" t="s">
        <v>169</v>
      </c>
      <c r="H816">
        <v>2015</v>
      </c>
      <c r="I816" t="s">
        <v>4626</v>
      </c>
      <c r="J816" t="s">
        <v>117</v>
      </c>
      <c r="K816" t="s">
        <v>81</v>
      </c>
      <c r="L816">
        <v>0</v>
      </c>
      <c r="M816" t="s">
        <v>58</v>
      </c>
      <c r="N816" t="s">
        <v>9704</v>
      </c>
      <c r="AE816">
        <v>0</v>
      </c>
      <c r="AL816" t="s">
        <v>75</v>
      </c>
      <c r="AT816" t="s">
        <v>75</v>
      </c>
      <c r="AV816" t="s">
        <v>4627</v>
      </c>
      <c r="AY816">
        <v>11.148200040000001</v>
      </c>
      <c r="AZ816">
        <v>12.7560997</v>
      </c>
      <c r="BA816" t="s">
        <v>120</v>
      </c>
      <c r="BB816" t="s">
        <v>64</v>
      </c>
    </row>
    <row r="817" spans="1:54" x14ac:dyDescent="0.3">
      <c r="A817">
        <v>1238</v>
      </c>
      <c r="B817" t="s">
        <v>4665</v>
      </c>
      <c r="C817" s="1">
        <v>42328</v>
      </c>
      <c r="D817">
        <v>11</v>
      </c>
      <c r="E817" t="s">
        <v>327</v>
      </c>
      <c r="F817" t="s">
        <v>203</v>
      </c>
      <c r="H817">
        <v>2015</v>
      </c>
      <c r="I817" t="s">
        <v>4666</v>
      </c>
      <c r="J817" t="s">
        <v>484</v>
      </c>
      <c r="K817" t="s">
        <v>336</v>
      </c>
      <c r="L817">
        <v>7</v>
      </c>
      <c r="M817" t="s">
        <v>58</v>
      </c>
      <c r="N817" t="s">
        <v>9704</v>
      </c>
      <c r="AE817">
        <v>7</v>
      </c>
      <c r="AI817" t="s">
        <v>31</v>
      </c>
      <c r="AT817" t="s">
        <v>75</v>
      </c>
      <c r="AV817" t="s">
        <v>4667</v>
      </c>
      <c r="AY817">
        <v>11.28013039</v>
      </c>
      <c r="AZ817">
        <v>11.310029979999999</v>
      </c>
      <c r="BA817" t="s">
        <v>487</v>
      </c>
      <c r="BB817" t="s">
        <v>64</v>
      </c>
    </row>
    <row r="818" spans="1:54" x14ac:dyDescent="0.3">
      <c r="A818">
        <v>1241</v>
      </c>
      <c r="B818" t="s">
        <v>4678</v>
      </c>
      <c r="C818" s="1">
        <v>42331</v>
      </c>
      <c r="D818">
        <v>11</v>
      </c>
      <c r="E818" t="s">
        <v>327</v>
      </c>
      <c r="F818" t="s">
        <v>73</v>
      </c>
      <c r="H818">
        <v>2015</v>
      </c>
      <c r="J818" t="s">
        <v>80</v>
      </c>
      <c r="K818" t="s">
        <v>81</v>
      </c>
      <c r="L818">
        <v>11</v>
      </c>
      <c r="M818" t="s">
        <v>58</v>
      </c>
      <c r="N818" t="s">
        <v>9704</v>
      </c>
      <c r="V818">
        <v>1</v>
      </c>
      <c r="AE818">
        <v>10</v>
      </c>
      <c r="AK818" t="s">
        <v>33</v>
      </c>
      <c r="AT818" t="s">
        <v>75</v>
      </c>
      <c r="AV818" t="s">
        <v>4679</v>
      </c>
      <c r="AW818" t="s">
        <v>4680</v>
      </c>
      <c r="AX818" t="s">
        <v>4681</v>
      </c>
      <c r="AY818">
        <v>11.848400120000001</v>
      </c>
      <c r="AZ818">
        <v>13.17329979</v>
      </c>
      <c r="BA818" t="s">
        <v>85</v>
      </c>
      <c r="BB818" t="s">
        <v>64</v>
      </c>
    </row>
    <row r="819" spans="1:54" x14ac:dyDescent="0.3">
      <c r="A819">
        <v>1248</v>
      </c>
      <c r="B819" t="s">
        <v>4706</v>
      </c>
      <c r="C819" s="1">
        <v>42337</v>
      </c>
      <c r="D819">
        <v>11</v>
      </c>
      <c r="E819" t="s">
        <v>327</v>
      </c>
      <c r="F819" t="s">
        <v>56</v>
      </c>
      <c r="H819">
        <v>2015</v>
      </c>
      <c r="I819" t="s">
        <v>4707</v>
      </c>
      <c r="J819" t="s">
        <v>94</v>
      </c>
      <c r="K819" t="s">
        <v>81</v>
      </c>
      <c r="L819">
        <v>7</v>
      </c>
      <c r="M819" t="s">
        <v>58</v>
      </c>
      <c r="N819" t="s">
        <v>9704</v>
      </c>
      <c r="AB819">
        <v>10</v>
      </c>
      <c r="AE819">
        <v>7</v>
      </c>
      <c r="AI819" t="s">
        <v>31</v>
      </c>
      <c r="AL819" t="s">
        <v>75</v>
      </c>
      <c r="AT819" t="s">
        <v>75</v>
      </c>
      <c r="AU819" t="s">
        <v>4708</v>
      </c>
      <c r="AV819" t="s">
        <v>4695</v>
      </c>
      <c r="AW819" t="s">
        <v>4696</v>
      </c>
      <c r="AX819" t="s">
        <v>4709</v>
      </c>
      <c r="AY819">
        <v>10.61758041</v>
      </c>
      <c r="AZ819">
        <v>12.17827988</v>
      </c>
      <c r="BA819" t="s">
        <v>98</v>
      </c>
      <c r="BB819" t="s">
        <v>64</v>
      </c>
    </row>
    <row r="820" spans="1:54" x14ac:dyDescent="0.3">
      <c r="A820">
        <v>1253</v>
      </c>
      <c r="B820" t="s">
        <v>4723</v>
      </c>
      <c r="C820" s="1">
        <v>42343</v>
      </c>
      <c r="D820">
        <v>12</v>
      </c>
      <c r="E820" t="s">
        <v>390</v>
      </c>
      <c r="F820" t="s">
        <v>206</v>
      </c>
      <c r="H820">
        <v>2015</v>
      </c>
      <c r="L820">
        <v>30</v>
      </c>
      <c r="M820" t="s">
        <v>58</v>
      </c>
      <c r="N820" t="s">
        <v>9704</v>
      </c>
      <c r="V820">
        <v>3</v>
      </c>
      <c r="AE820">
        <v>27</v>
      </c>
      <c r="AK820" t="s">
        <v>33</v>
      </c>
      <c r="AT820" t="s">
        <v>75</v>
      </c>
      <c r="AV820" t="s">
        <v>4724</v>
      </c>
      <c r="AW820" t="s">
        <v>4725</v>
      </c>
      <c r="AX820" t="s">
        <v>4726</v>
      </c>
      <c r="AY820">
        <v>13.330266</v>
      </c>
      <c r="AZ820">
        <v>14.100133</v>
      </c>
      <c r="BA820" t="s">
        <v>3004</v>
      </c>
      <c r="BB820" t="s">
        <v>64</v>
      </c>
    </row>
    <row r="821" spans="1:54" x14ac:dyDescent="0.3">
      <c r="A821">
        <v>1255</v>
      </c>
      <c r="B821" t="s">
        <v>4732</v>
      </c>
      <c r="C821" s="1">
        <v>42344</v>
      </c>
      <c r="D821">
        <v>12</v>
      </c>
      <c r="E821" t="s">
        <v>390</v>
      </c>
      <c r="F821" t="s">
        <v>56</v>
      </c>
      <c r="H821">
        <v>2015</v>
      </c>
      <c r="I821" t="s">
        <v>4733</v>
      </c>
      <c r="J821" t="s">
        <v>1517</v>
      </c>
      <c r="K821" t="s">
        <v>81</v>
      </c>
      <c r="L821">
        <v>0</v>
      </c>
      <c r="M821" t="s">
        <v>58</v>
      </c>
      <c r="N821" t="s">
        <v>9704</v>
      </c>
      <c r="AE821">
        <v>0</v>
      </c>
      <c r="AI821" t="s">
        <v>31</v>
      </c>
      <c r="AL821" t="s">
        <v>75</v>
      </c>
      <c r="AT821" t="s">
        <v>75</v>
      </c>
      <c r="AV821" t="s">
        <v>4734</v>
      </c>
      <c r="AY821">
        <v>10.868550300000001</v>
      </c>
      <c r="AZ821">
        <v>12.847700120000001</v>
      </c>
      <c r="BA821" t="s">
        <v>1519</v>
      </c>
      <c r="BB821" t="s">
        <v>64</v>
      </c>
    </row>
    <row r="822" spans="1:54" x14ac:dyDescent="0.3">
      <c r="A822">
        <v>1257</v>
      </c>
      <c r="B822" t="s">
        <v>4739</v>
      </c>
      <c r="C822" s="1">
        <v>42348</v>
      </c>
      <c r="D822">
        <v>12</v>
      </c>
      <c r="E822" t="s">
        <v>390</v>
      </c>
      <c r="F822" t="s">
        <v>88</v>
      </c>
      <c r="H822">
        <v>2015</v>
      </c>
      <c r="I822" t="s">
        <v>4740</v>
      </c>
      <c r="J822" t="s">
        <v>94</v>
      </c>
      <c r="K822" t="s">
        <v>81</v>
      </c>
      <c r="L822">
        <v>14</v>
      </c>
      <c r="M822" t="s">
        <v>58</v>
      </c>
      <c r="N822" t="s">
        <v>9704</v>
      </c>
      <c r="AB822">
        <v>5</v>
      </c>
      <c r="AE822">
        <v>14</v>
      </c>
      <c r="AI822" t="s">
        <v>31</v>
      </c>
      <c r="AL822" t="s">
        <v>75</v>
      </c>
      <c r="AT822" t="s">
        <v>75</v>
      </c>
      <c r="AU822" t="s">
        <v>4741</v>
      </c>
      <c r="AV822" t="s">
        <v>4742</v>
      </c>
      <c r="AW822" t="s">
        <v>4743</v>
      </c>
      <c r="AX822" t="s">
        <v>4744</v>
      </c>
      <c r="AY822">
        <v>10.61758041</v>
      </c>
      <c r="AZ822">
        <v>12.17827988</v>
      </c>
      <c r="BA822" t="s">
        <v>98</v>
      </c>
      <c r="BB822" t="s">
        <v>64</v>
      </c>
    </row>
    <row r="823" spans="1:54" x14ac:dyDescent="0.3">
      <c r="A823">
        <v>1258</v>
      </c>
      <c r="B823" t="s">
        <v>4745</v>
      </c>
      <c r="C823" s="1">
        <v>42350</v>
      </c>
      <c r="D823">
        <v>12</v>
      </c>
      <c r="E823" t="s">
        <v>390</v>
      </c>
      <c r="F823" t="s">
        <v>206</v>
      </c>
      <c r="H823">
        <v>2015</v>
      </c>
      <c r="I823" t="s">
        <v>4746</v>
      </c>
      <c r="J823" t="s">
        <v>94</v>
      </c>
      <c r="K823" t="s">
        <v>81</v>
      </c>
      <c r="L823">
        <v>30</v>
      </c>
      <c r="M823" t="s">
        <v>58</v>
      </c>
      <c r="N823" t="s">
        <v>9704</v>
      </c>
      <c r="AE823">
        <v>30</v>
      </c>
      <c r="AI823" t="s">
        <v>31</v>
      </c>
      <c r="AJ823" t="s">
        <v>32</v>
      </c>
      <c r="AL823" t="s">
        <v>75</v>
      </c>
      <c r="AT823" t="s">
        <v>75</v>
      </c>
      <c r="AV823" t="s">
        <v>4747</v>
      </c>
      <c r="AW823" t="s">
        <v>4748</v>
      </c>
      <c r="AY823">
        <v>10.61758041</v>
      </c>
      <c r="AZ823">
        <v>12.17827988</v>
      </c>
      <c r="BA823" t="s">
        <v>98</v>
      </c>
      <c r="BB823" t="s">
        <v>64</v>
      </c>
    </row>
    <row r="824" spans="1:54" x14ac:dyDescent="0.3">
      <c r="A824">
        <v>1262</v>
      </c>
      <c r="B824" t="s">
        <v>4757</v>
      </c>
      <c r="C824" s="1">
        <v>42360</v>
      </c>
      <c r="D824">
        <v>12</v>
      </c>
      <c r="E824" t="s">
        <v>390</v>
      </c>
      <c r="F824" t="s">
        <v>100</v>
      </c>
      <c r="H824">
        <v>2015</v>
      </c>
      <c r="L824">
        <v>3</v>
      </c>
      <c r="M824" t="s">
        <v>58</v>
      </c>
      <c r="N824" t="s">
        <v>9704</v>
      </c>
      <c r="V824">
        <v>3</v>
      </c>
      <c r="AK824" t="s">
        <v>33</v>
      </c>
      <c r="AT824" t="s">
        <v>75</v>
      </c>
      <c r="AU824" t="s">
        <v>4758</v>
      </c>
      <c r="AV824" t="s">
        <v>4759</v>
      </c>
      <c r="AW824" t="s">
        <v>4760</v>
      </c>
      <c r="AX824" t="s">
        <v>4761</v>
      </c>
      <c r="AY824">
        <v>13.465199</v>
      </c>
      <c r="AZ824">
        <v>14.708861000000001</v>
      </c>
      <c r="BA824" t="s">
        <v>3004</v>
      </c>
      <c r="BB824" t="s">
        <v>64</v>
      </c>
    </row>
    <row r="825" spans="1:54" x14ac:dyDescent="0.3">
      <c r="A825">
        <v>1265</v>
      </c>
      <c r="B825" t="s">
        <v>4766</v>
      </c>
      <c r="C825" s="1">
        <v>42363</v>
      </c>
      <c r="D825">
        <v>12</v>
      </c>
      <c r="E825" t="s">
        <v>390</v>
      </c>
      <c r="F825" t="s">
        <v>203</v>
      </c>
      <c r="H825">
        <v>2015</v>
      </c>
      <c r="I825" t="s">
        <v>2595</v>
      </c>
      <c r="J825" t="s">
        <v>94</v>
      </c>
      <c r="K825" t="s">
        <v>81</v>
      </c>
      <c r="L825">
        <v>16</v>
      </c>
      <c r="M825" t="s">
        <v>58</v>
      </c>
      <c r="N825" t="s">
        <v>9704</v>
      </c>
      <c r="AB825">
        <v>6</v>
      </c>
      <c r="AE825">
        <v>16</v>
      </c>
      <c r="AI825" t="s">
        <v>31</v>
      </c>
      <c r="AL825" t="s">
        <v>75</v>
      </c>
      <c r="AT825" t="s">
        <v>75</v>
      </c>
      <c r="AV825" t="s">
        <v>4767</v>
      </c>
      <c r="AW825" t="s">
        <v>4768</v>
      </c>
      <c r="AX825" t="s">
        <v>4769</v>
      </c>
      <c r="AY825">
        <v>10.61758041</v>
      </c>
      <c r="AZ825">
        <v>12.17827988</v>
      </c>
      <c r="BA825" t="s">
        <v>98</v>
      </c>
      <c r="BB825" t="s">
        <v>64</v>
      </c>
    </row>
    <row r="826" spans="1:54" x14ac:dyDescent="0.3">
      <c r="A826">
        <v>1267</v>
      </c>
      <c r="B826" t="s">
        <v>4774</v>
      </c>
      <c r="C826" s="1">
        <v>42366</v>
      </c>
      <c r="D826">
        <v>12</v>
      </c>
      <c r="E826" t="s">
        <v>390</v>
      </c>
      <c r="F826" t="s">
        <v>73</v>
      </c>
      <c r="H826">
        <v>2015</v>
      </c>
      <c r="J826" t="s">
        <v>785</v>
      </c>
      <c r="K826" t="s">
        <v>251</v>
      </c>
      <c r="L826">
        <v>30</v>
      </c>
      <c r="M826" t="s">
        <v>58</v>
      </c>
      <c r="N826" t="s">
        <v>9704</v>
      </c>
      <c r="V826">
        <v>2</v>
      </c>
      <c r="AE826">
        <v>28</v>
      </c>
      <c r="AK826" t="s">
        <v>33</v>
      </c>
      <c r="AT826" t="s">
        <v>75</v>
      </c>
      <c r="AV826" t="s">
        <v>4775</v>
      </c>
      <c r="AW826" t="s">
        <v>4776</v>
      </c>
      <c r="AX826" t="s">
        <v>4777</v>
      </c>
      <c r="AY826">
        <v>10.802499770000001</v>
      </c>
      <c r="AZ826">
        <v>13.452899929999999</v>
      </c>
      <c r="BA826" t="s">
        <v>788</v>
      </c>
      <c r="BB826" t="s">
        <v>64</v>
      </c>
    </row>
    <row r="827" spans="1:54" x14ac:dyDescent="0.3">
      <c r="A827">
        <v>1268</v>
      </c>
      <c r="B827" t="s">
        <v>4778</v>
      </c>
      <c r="C827" s="1">
        <v>42366</v>
      </c>
      <c r="D827">
        <v>12</v>
      </c>
      <c r="E827" t="s">
        <v>390</v>
      </c>
      <c r="F827" t="s">
        <v>73</v>
      </c>
      <c r="H827">
        <v>2015</v>
      </c>
      <c r="J827" t="s">
        <v>80</v>
      </c>
      <c r="K827" t="s">
        <v>81</v>
      </c>
      <c r="L827">
        <v>52</v>
      </c>
      <c r="M827" t="s">
        <v>58</v>
      </c>
      <c r="N827" t="s">
        <v>9704</v>
      </c>
      <c r="V827">
        <v>2</v>
      </c>
      <c r="AE827">
        <v>50</v>
      </c>
      <c r="AH827" t="s">
        <v>30</v>
      </c>
      <c r="AK827" t="s">
        <v>33</v>
      </c>
      <c r="AQ827" t="s">
        <v>39</v>
      </c>
      <c r="AT827" t="s">
        <v>75</v>
      </c>
      <c r="AV827" t="s">
        <v>4779</v>
      </c>
      <c r="AW827" t="s">
        <v>4780</v>
      </c>
      <c r="AX827" t="s">
        <v>4781</v>
      </c>
      <c r="AY827">
        <v>11.848400120000001</v>
      </c>
      <c r="AZ827">
        <v>13.17329979</v>
      </c>
      <c r="BA827" t="s">
        <v>85</v>
      </c>
      <c r="BB827" t="s">
        <v>64</v>
      </c>
    </row>
    <row r="828" spans="1:54" x14ac:dyDescent="0.3">
      <c r="A828">
        <v>1271</v>
      </c>
      <c r="B828" t="s">
        <v>4787</v>
      </c>
      <c r="C828" s="1">
        <v>42374</v>
      </c>
      <c r="D828">
        <v>1</v>
      </c>
      <c r="E828" t="s">
        <v>500</v>
      </c>
      <c r="F828" t="s">
        <v>100</v>
      </c>
      <c r="H828">
        <v>2016</v>
      </c>
      <c r="I828" t="s">
        <v>4788</v>
      </c>
      <c r="J828" t="s">
        <v>1498</v>
      </c>
      <c r="K828" t="s">
        <v>81</v>
      </c>
      <c r="L828">
        <v>26</v>
      </c>
      <c r="M828" t="s">
        <v>58</v>
      </c>
      <c r="N828" t="s">
        <v>9704</v>
      </c>
      <c r="V828">
        <v>1</v>
      </c>
      <c r="AE828">
        <v>25</v>
      </c>
      <c r="AI828" t="s">
        <v>31</v>
      </c>
      <c r="AK828" t="s">
        <v>33</v>
      </c>
      <c r="AT828" t="s">
        <v>75</v>
      </c>
      <c r="AV828" t="s">
        <v>4789</v>
      </c>
      <c r="AW828" t="s">
        <v>4790</v>
      </c>
      <c r="AX828" t="s">
        <v>4791</v>
      </c>
      <c r="AY828">
        <v>11.08539963</v>
      </c>
      <c r="AZ828">
        <v>13.69190025</v>
      </c>
      <c r="BA828" t="s">
        <v>1499</v>
      </c>
      <c r="BB828" t="s">
        <v>64</v>
      </c>
    </row>
    <row r="829" spans="1:54" x14ac:dyDescent="0.3">
      <c r="A829">
        <v>1286</v>
      </c>
      <c r="B829" t="s">
        <v>4833</v>
      </c>
      <c r="C829" s="1">
        <v>42393</v>
      </c>
      <c r="D829">
        <v>1</v>
      </c>
      <c r="E829" t="s">
        <v>500</v>
      </c>
      <c r="F829" t="s">
        <v>56</v>
      </c>
      <c r="H829">
        <v>2016</v>
      </c>
      <c r="I829" t="s">
        <v>1859</v>
      </c>
      <c r="J829" t="s">
        <v>3419</v>
      </c>
      <c r="K829" t="s">
        <v>336</v>
      </c>
      <c r="L829">
        <v>1</v>
      </c>
      <c r="M829" t="s">
        <v>58</v>
      </c>
      <c r="N829" t="s">
        <v>9704</v>
      </c>
      <c r="AE829">
        <v>1</v>
      </c>
      <c r="AI829" t="s">
        <v>31</v>
      </c>
      <c r="AL829" t="s">
        <v>75</v>
      </c>
      <c r="AT829" t="s">
        <v>75</v>
      </c>
      <c r="AV829" t="s">
        <v>4834</v>
      </c>
      <c r="AW829" t="s">
        <v>4835</v>
      </c>
      <c r="AX829" t="s">
        <v>4836</v>
      </c>
      <c r="AY829">
        <v>12.26379013</v>
      </c>
      <c r="AZ829">
        <v>11.51231956</v>
      </c>
      <c r="BA829" t="s">
        <v>3423</v>
      </c>
      <c r="BB829" t="s">
        <v>64</v>
      </c>
    </row>
    <row r="830" spans="1:54" x14ac:dyDescent="0.3">
      <c r="A830">
        <v>1288</v>
      </c>
      <c r="B830" t="s">
        <v>4841</v>
      </c>
      <c r="C830" s="1">
        <v>42396</v>
      </c>
      <c r="D830">
        <v>1</v>
      </c>
      <c r="E830" t="s">
        <v>500</v>
      </c>
      <c r="F830" t="s">
        <v>169</v>
      </c>
      <c r="H830">
        <v>2016</v>
      </c>
      <c r="J830" t="s">
        <v>1517</v>
      </c>
      <c r="K830" t="s">
        <v>81</v>
      </c>
      <c r="L830">
        <v>16</v>
      </c>
      <c r="M830" t="s">
        <v>58</v>
      </c>
      <c r="N830" t="s">
        <v>9704</v>
      </c>
      <c r="V830">
        <v>2</v>
      </c>
      <c r="AE830">
        <v>14</v>
      </c>
      <c r="AK830" t="s">
        <v>33</v>
      </c>
      <c r="AT830" t="s">
        <v>75</v>
      </c>
      <c r="AV830" t="s">
        <v>4842</v>
      </c>
      <c r="AW830" t="s">
        <v>4843</v>
      </c>
      <c r="AY830">
        <v>10.868550300000001</v>
      </c>
      <c r="AZ830">
        <v>12.847700120000001</v>
      </c>
      <c r="BA830" t="s">
        <v>1519</v>
      </c>
      <c r="BB830" t="s">
        <v>64</v>
      </c>
    </row>
    <row r="831" spans="1:54" x14ac:dyDescent="0.3">
      <c r="A831">
        <v>1293</v>
      </c>
      <c r="B831" t="s">
        <v>4857</v>
      </c>
      <c r="C831" s="1">
        <v>42401</v>
      </c>
      <c r="D831">
        <v>2</v>
      </c>
      <c r="E831" t="s">
        <v>650</v>
      </c>
      <c r="F831" t="s">
        <v>73</v>
      </c>
      <c r="H831">
        <v>2016</v>
      </c>
      <c r="I831" t="s">
        <v>4858</v>
      </c>
      <c r="J831" t="s">
        <v>348</v>
      </c>
      <c r="K831" t="s">
        <v>81</v>
      </c>
      <c r="L831">
        <v>6</v>
      </c>
      <c r="M831" t="s">
        <v>58</v>
      </c>
      <c r="N831" t="s">
        <v>9704</v>
      </c>
      <c r="AE831">
        <v>6</v>
      </c>
      <c r="AH831" t="s">
        <v>30</v>
      </c>
      <c r="AI831" t="s">
        <v>31</v>
      </c>
      <c r="AT831" t="s">
        <v>75</v>
      </c>
      <c r="AV831" t="s">
        <v>4859</v>
      </c>
      <c r="AW831" t="s">
        <v>4860</v>
      </c>
      <c r="AY831">
        <v>11.808549879999999</v>
      </c>
      <c r="AZ831">
        <v>12.491570469999999</v>
      </c>
      <c r="BA831" t="s">
        <v>351</v>
      </c>
      <c r="BB831" t="s">
        <v>64</v>
      </c>
    </row>
    <row r="832" spans="1:54" x14ac:dyDescent="0.3">
      <c r="A832">
        <v>1295</v>
      </c>
      <c r="B832" t="s">
        <v>4864</v>
      </c>
      <c r="C832" s="1">
        <v>42405</v>
      </c>
      <c r="D832">
        <v>2</v>
      </c>
      <c r="E832" t="s">
        <v>650</v>
      </c>
      <c r="F832" t="s">
        <v>203</v>
      </c>
      <c r="H832">
        <v>2016</v>
      </c>
      <c r="I832" t="s">
        <v>4865</v>
      </c>
      <c r="J832" t="s">
        <v>736</v>
      </c>
      <c r="K832" t="s">
        <v>81</v>
      </c>
      <c r="L832">
        <v>4</v>
      </c>
      <c r="M832" t="s">
        <v>58</v>
      </c>
      <c r="N832" t="s">
        <v>9704</v>
      </c>
      <c r="AE832">
        <v>4</v>
      </c>
      <c r="AI832" t="s">
        <v>31</v>
      </c>
      <c r="AL832" t="s">
        <v>75</v>
      </c>
      <c r="AT832" t="s">
        <v>75</v>
      </c>
      <c r="AV832" t="s">
        <v>4866</v>
      </c>
      <c r="AW832" t="s">
        <v>4867</v>
      </c>
      <c r="AX832" t="s">
        <v>4868</v>
      </c>
      <c r="AY832">
        <v>11.64630032</v>
      </c>
      <c r="AZ832">
        <v>13.4211998</v>
      </c>
      <c r="BA832" t="s">
        <v>739</v>
      </c>
      <c r="BB832" t="s">
        <v>64</v>
      </c>
    </row>
    <row r="833" spans="1:54" x14ac:dyDescent="0.3">
      <c r="A833">
        <v>1296</v>
      </c>
      <c r="B833" t="s">
        <v>4869</v>
      </c>
      <c r="C833" s="1">
        <v>42405</v>
      </c>
      <c r="D833">
        <v>2</v>
      </c>
      <c r="E833" t="s">
        <v>650</v>
      </c>
      <c r="F833" t="s">
        <v>203</v>
      </c>
      <c r="H833">
        <v>2016</v>
      </c>
      <c r="I833" t="s">
        <v>4870</v>
      </c>
      <c r="J833" t="s">
        <v>80</v>
      </c>
      <c r="K833" t="s">
        <v>81</v>
      </c>
      <c r="L833">
        <v>5</v>
      </c>
      <c r="M833" t="s">
        <v>58</v>
      </c>
      <c r="N833" t="s">
        <v>9704</v>
      </c>
      <c r="AE833">
        <v>5</v>
      </c>
      <c r="AI833" t="s">
        <v>31</v>
      </c>
      <c r="AT833" t="s">
        <v>75</v>
      </c>
      <c r="AV833" t="s">
        <v>4871</v>
      </c>
      <c r="AY833">
        <v>11.848400120000001</v>
      </c>
      <c r="AZ833">
        <v>13.17329979</v>
      </c>
      <c r="BA833" t="s">
        <v>85</v>
      </c>
      <c r="BB833" t="s">
        <v>64</v>
      </c>
    </row>
    <row r="834" spans="1:54" x14ac:dyDescent="0.3">
      <c r="A834">
        <v>1300</v>
      </c>
      <c r="B834" t="s">
        <v>4884</v>
      </c>
      <c r="C834" s="1">
        <v>42411</v>
      </c>
      <c r="D834">
        <v>2</v>
      </c>
      <c r="E834" t="s">
        <v>650</v>
      </c>
      <c r="F834" t="s">
        <v>88</v>
      </c>
      <c r="H834">
        <v>2016</v>
      </c>
      <c r="I834" t="s">
        <v>4885</v>
      </c>
      <c r="J834" t="s">
        <v>736</v>
      </c>
      <c r="K834" t="s">
        <v>81</v>
      </c>
      <c r="L834">
        <v>4</v>
      </c>
      <c r="M834" t="s">
        <v>58</v>
      </c>
      <c r="N834" t="s">
        <v>9704</v>
      </c>
      <c r="AE834">
        <v>4</v>
      </c>
      <c r="AI834" t="s">
        <v>31</v>
      </c>
      <c r="AL834" t="s">
        <v>75</v>
      </c>
      <c r="AT834" t="s">
        <v>75</v>
      </c>
      <c r="AV834" t="s">
        <v>4886</v>
      </c>
      <c r="AW834" t="s">
        <v>4887</v>
      </c>
      <c r="AY834">
        <v>11.64630032</v>
      </c>
      <c r="AZ834">
        <v>13.4211998</v>
      </c>
      <c r="BA834" t="s">
        <v>739</v>
      </c>
      <c r="BB834" t="s">
        <v>64</v>
      </c>
    </row>
    <row r="835" spans="1:54" x14ac:dyDescent="0.3">
      <c r="A835">
        <v>1304</v>
      </c>
      <c r="B835" t="s">
        <v>4900</v>
      </c>
      <c r="C835" s="1">
        <v>42415</v>
      </c>
      <c r="D835">
        <v>2</v>
      </c>
      <c r="E835" t="s">
        <v>650</v>
      </c>
      <c r="F835" t="s">
        <v>73</v>
      </c>
      <c r="H835">
        <v>2016</v>
      </c>
      <c r="I835" t="s">
        <v>4901</v>
      </c>
      <c r="J835" t="s">
        <v>785</v>
      </c>
      <c r="K835" t="s">
        <v>251</v>
      </c>
      <c r="L835">
        <v>6</v>
      </c>
      <c r="M835" t="s">
        <v>58</v>
      </c>
      <c r="N835" t="s">
        <v>9704</v>
      </c>
      <c r="AE835">
        <v>6</v>
      </c>
      <c r="AI835" t="s">
        <v>31</v>
      </c>
      <c r="AL835" t="s">
        <v>75</v>
      </c>
      <c r="AT835" t="s">
        <v>75</v>
      </c>
      <c r="AV835" t="s">
        <v>4902</v>
      </c>
      <c r="AY835">
        <v>10.802499770000001</v>
      </c>
      <c r="AZ835">
        <v>13.452899929999999</v>
      </c>
      <c r="BA835" t="s">
        <v>788</v>
      </c>
      <c r="BB835" t="s">
        <v>64</v>
      </c>
    </row>
    <row r="836" spans="1:54" x14ac:dyDescent="0.3">
      <c r="A836">
        <v>1315</v>
      </c>
      <c r="B836" t="s">
        <v>4940</v>
      </c>
      <c r="C836" s="1">
        <v>42443</v>
      </c>
      <c r="D836">
        <v>3</v>
      </c>
      <c r="E836" t="s">
        <v>828</v>
      </c>
      <c r="F836" t="s">
        <v>73</v>
      </c>
      <c r="H836">
        <v>2016</v>
      </c>
      <c r="I836" t="s">
        <v>4108</v>
      </c>
      <c r="J836" t="s">
        <v>938</v>
      </c>
      <c r="K836" t="s">
        <v>81</v>
      </c>
      <c r="L836">
        <v>15</v>
      </c>
      <c r="M836" t="s">
        <v>58</v>
      </c>
      <c r="N836" t="s">
        <v>9704</v>
      </c>
      <c r="Y836">
        <v>4</v>
      </c>
      <c r="AE836">
        <v>11</v>
      </c>
      <c r="AH836" t="s">
        <v>30</v>
      </c>
      <c r="AT836" t="s">
        <v>75</v>
      </c>
      <c r="AV836" t="s">
        <v>4941</v>
      </c>
      <c r="AY836">
        <v>10.65087986</v>
      </c>
      <c r="AZ836">
        <v>12.90927029</v>
      </c>
      <c r="BA836" t="s">
        <v>941</v>
      </c>
      <c r="BB836" t="s">
        <v>64</v>
      </c>
    </row>
    <row r="837" spans="1:54" x14ac:dyDescent="0.3">
      <c r="A837">
        <v>1316</v>
      </c>
      <c r="B837" t="s">
        <v>4942</v>
      </c>
      <c r="C837" s="1">
        <v>42444</v>
      </c>
      <c r="D837">
        <v>3</v>
      </c>
      <c r="E837" t="s">
        <v>828</v>
      </c>
      <c r="F837" t="s">
        <v>100</v>
      </c>
      <c r="H837">
        <v>2016</v>
      </c>
      <c r="I837" t="s">
        <v>4008</v>
      </c>
      <c r="J837" t="s">
        <v>938</v>
      </c>
      <c r="K837" t="s">
        <v>81</v>
      </c>
      <c r="L837">
        <v>5</v>
      </c>
      <c r="M837" t="s">
        <v>58</v>
      </c>
      <c r="N837" t="s">
        <v>9704</v>
      </c>
      <c r="P837" t="s">
        <v>2538</v>
      </c>
      <c r="Y837">
        <v>3</v>
      </c>
      <c r="AE837">
        <v>2</v>
      </c>
      <c r="AH837" t="s">
        <v>30</v>
      </c>
      <c r="AI837" t="s">
        <v>31</v>
      </c>
      <c r="AT837" t="s">
        <v>75</v>
      </c>
      <c r="AV837" t="s">
        <v>4943</v>
      </c>
      <c r="AW837" t="s">
        <v>4944</v>
      </c>
      <c r="AY837">
        <v>10.65087986</v>
      </c>
      <c r="AZ837">
        <v>12.90927029</v>
      </c>
      <c r="BA837" t="s">
        <v>941</v>
      </c>
      <c r="BB837" t="s">
        <v>64</v>
      </c>
    </row>
    <row r="838" spans="1:54" x14ac:dyDescent="0.3">
      <c r="A838">
        <v>1346</v>
      </c>
      <c r="B838" t="s">
        <v>5045</v>
      </c>
      <c r="C838" s="1">
        <v>42514</v>
      </c>
      <c r="D838">
        <v>5</v>
      </c>
      <c r="E838" t="s">
        <v>55</v>
      </c>
      <c r="F838" t="s">
        <v>100</v>
      </c>
      <c r="H838">
        <v>2016</v>
      </c>
      <c r="I838" t="s">
        <v>5046</v>
      </c>
      <c r="J838" t="s">
        <v>696</v>
      </c>
      <c r="K838" t="s">
        <v>81</v>
      </c>
      <c r="L838">
        <v>13</v>
      </c>
      <c r="M838" t="s">
        <v>58</v>
      </c>
      <c r="N838" t="s">
        <v>9704</v>
      </c>
      <c r="AE838">
        <v>13</v>
      </c>
      <c r="AH838" t="s">
        <v>30</v>
      </c>
      <c r="AI838" t="s">
        <v>31</v>
      </c>
      <c r="AT838" t="s">
        <v>75</v>
      </c>
      <c r="AV838" t="s">
        <v>5047</v>
      </c>
      <c r="AW838" t="s">
        <v>5048</v>
      </c>
      <c r="AX838" t="s">
        <v>5049</v>
      </c>
      <c r="AY838">
        <v>11.798339840000001</v>
      </c>
      <c r="AZ838">
        <v>13.196570400000001</v>
      </c>
      <c r="BA838" t="s">
        <v>699</v>
      </c>
      <c r="BB838" t="s">
        <v>64</v>
      </c>
    </row>
    <row r="839" spans="1:54" x14ac:dyDescent="0.3">
      <c r="A839">
        <v>1355</v>
      </c>
      <c r="B839" t="s">
        <v>5079</v>
      </c>
      <c r="C839" s="1">
        <v>42535</v>
      </c>
      <c r="D839">
        <v>6</v>
      </c>
      <c r="E839" t="s">
        <v>87</v>
      </c>
      <c r="F839" t="s">
        <v>100</v>
      </c>
      <c r="H839">
        <v>2016</v>
      </c>
      <c r="I839" t="s">
        <v>5080</v>
      </c>
      <c r="J839" t="s">
        <v>117</v>
      </c>
      <c r="K839" t="s">
        <v>81</v>
      </c>
      <c r="L839">
        <v>4</v>
      </c>
      <c r="M839" t="s">
        <v>58</v>
      </c>
      <c r="N839" t="s">
        <v>9704</v>
      </c>
      <c r="AB839">
        <v>4</v>
      </c>
      <c r="AE839">
        <v>4</v>
      </c>
      <c r="AI839" t="s">
        <v>31</v>
      </c>
      <c r="AL839" t="s">
        <v>75</v>
      </c>
      <c r="AT839" t="s">
        <v>75</v>
      </c>
      <c r="AV839" t="s">
        <v>5081</v>
      </c>
      <c r="AW839" t="s">
        <v>5082</v>
      </c>
      <c r="AX839" t="s">
        <v>5083</v>
      </c>
      <c r="AY839">
        <v>11.148200040000001</v>
      </c>
      <c r="AZ839">
        <v>12.7560997</v>
      </c>
      <c r="BA839" t="s">
        <v>120</v>
      </c>
      <c r="BB839" t="s">
        <v>64</v>
      </c>
    </row>
    <row r="840" spans="1:54" x14ac:dyDescent="0.3">
      <c r="A840">
        <v>1357</v>
      </c>
      <c r="B840" t="s">
        <v>5087</v>
      </c>
      <c r="C840" s="1">
        <v>42537</v>
      </c>
      <c r="D840">
        <v>6</v>
      </c>
      <c r="E840" t="s">
        <v>87</v>
      </c>
      <c r="F840" t="s">
        <v>88</v>
      </c>
      <c r="H840">
        <v>2016</v>
      </c>
      <c r="I840" t="s">
        <v>5088</v>
      </c>
      <c r="J840" t="s">
        <v>785</v>
      </c>
      <c r="K840" t="s">
        <v>251</v>
      </c>
      <c r="L840">
        <v>24</v>
      </c>
      <c r="M840" t="s">
        <v>58</v>
      </c>
      <c r="N840" t="s">
        <v>9704</v>
      </c>
      <c r="AE840">
        <v>24</v>
      </c>
      <c r="AI840" t="s">
        <v>31</v>
      </c>
      <c r="AT840" t="s">
        <v>75</v>
      </c>
      <c r="AV840" t="s">
        <v>5089</v>
      </c>
      <c r="AW840" t="s">
        <v>5090</v>
      </c>
      <c r="AX840" t="s">
        <v>5091</v>
      </c>
      <c r="AY840">
        <v>10.802499770000001</v>
      </c>
      <c r="AZ840">
        <v>13.452899929999999</v>
      </c>
      <c r="BA840" t="s">
        <v>788</v>
      </c>
      <c r="BB840" t="s">
        <v>64</v>
      </c>
    </row>
    <row r="841" spans="1:54" x14ac:dyDescent="0.3">
      <c r="A841">
        <v>1359</v>
      </c>
      <c r="B841" t="s">
        <v>5095</v>
      </c>
      <c r="C841" s="1">
        <v>42539</v>
      </c>
      <c r="D841">
        <v>6</v>
      </c>
      <c r="E841" t="s">
        <v>87</v>
      </c>
      <c r="F841" t="s">
        <v>206</v>
      </c>
      <c r="H841">
        <v>2016</v>
      </c>
      <c r="I841" t="s">
        <v>5096</v>
      </c>
      <c r="J841" t="s">
        <v>2457</v>
      </c>
      <c r="K841" t="s">
        <v>81</v>
      </c>
      <c r="L841">
        <v>2</v>
      </c>
      <c r="M841" t="s">
        <v>58</v>
      </c>
      <c r="N841" t="s">
        <v>9704</v>
      </c>
      <c r="AE841">
        <v>2</v>
      </c>
      <c r="AI841" t="s">
        <v>31</v>
      </c>
      <c r="AL841" t="s">
        <v>75</v>
      </c>
      <c r="AT841" t="s">
        <v>75</v>
      </c>
      <c r="AV841" t="s">
        <v>5097</v>
      </c>
      <c r="AW841" t="s">
        <v>5098</v>
      </c>
      <c r="AY841">
        <v>11.917090419999999</v>
      </c>
      <c r="AZ841">
        <v>14.63665962</v>
      </c>
      <c r="BA841" t="s">
        <v>2460</v>
      </c>
      <c r="BB841" t="s">
        <v>64</v>
      </c>
    </row>
    <row r="842" spans="1:54" x14ac:dyDescent="0.3">
      <c r="A842">
        <v>1363</v>
      </c>
      <c r="B842" t="s">
        <v>5110</v>
      </c>
      <c r="C842" s="1">
        <v>42552</v>
      </c>
      <c r="D842">
        <v>7</v>
      </c>
      <c r="E842" t="s">
        <v>154</v>
      </c>
      <c r="F842" t="s">
        <v>203</v>
      </c>
      <c r="H842">
        <v>2016</v>
      </c>
      <c r="I842" t="s">
        <v>3832</v>
      </c>
      <c r="J842" t="s">
        <v>938</v>
      </c>
      <c r="K842" t="s">
        <v>81</v>
      </c>
      <c r="L842">
        <v>1</v>
      </c>
      <c r="M842" t="s">
        <v>58</v>
      </c>
      <c r="N842" t="s">
        <v>9704</v>
      </c>
      <c r="AE842">
        <v>1</v>
      </c>
      <c r="AI842" t="s">
        <v>31</v>
      </c>
      <c r="AL842" t="s">
        <v>75</v>
      </c>
      <c r="AT842" t="s">
        <v>75</v>
      </c>
      <c r="AV842" t="s">
        <v>5111</v>
      </c>
      <c r="AW842" t="s">
        <v>5112</v>
      </c>
      <c r="AY842">
        <v>10.65087986</v>
      </c>
      <c r="AZ842">
        <v>12.90927029</v>
      </c>
      <c r="BA842" t="s">
        <v>941</v>
      </c>
      <c r="BB842" t="s">
        <v>64</v>
      </c>
    </row>
    <row r="843" spans="1:54" x14ac:dyDescent="0.3">
      <c r="A843">
        <v>1378</v>
      </c>
      <c r="B843" t="s">
        <v>5169</v>
      </c>
      <c r="C843" s="1">
        <v>42602</v>
      </c>
      <c r="D843">
        <v>8</v>
      </c>
      <c r="E843" t="s">
        <v>212</v>
      </c>
      <c r="F843" t="s">
        <v>206</v>
      </c>
      <c r="H843">
        <v>2016</v>
      </c>
      <c r="I843" t="s">
        <v>5170</v>
      </c>
      <c r="J843" t="s">
        <v>117</v>
      </c>
      <c r="K843" t="s">
        <v>81</v>
      </c>
      <c r="L843">
        <v>7</v>
      </c>
      <c r="M843" t="s">
        <v>58</v>
      </c>
      <c r="N843" t="s">
        <v>9704</v>
      </c>
      <c r="AB843">
        <v>13</v>
      </c>
      <c r="AE843">
        <v>7</v>
      </c>
      <c r="AI843" t="s">
        <v>31</v>
      </c>
      <c r="AT843" t="s">
        <v>75</v>
      </c>
      <c r="AV843" t="s">
        <v>5171</v>
      </c>
      <c r="AW843" t="s">
        <v>5172</v>
      </c>
      <c r="AX843" t="s">
        <v>5173</v>
      </c>
      <c r="AY843">
        <v>11.148200040000001</v>
      </c>
      <c r="AZ843">
        <v>12.7560997</v>
      </c>
      <c r="BA843" t="s">
        <v>120</v>
      </c>
      <c r="BB843" t="s">
        <v>64</v>
      </c>
    </row>
    <row r="844" spans="1:54" x14ac:dyDescent="0.3">
      <c r="A844">
        <v>1380</v>
      </c>
      <c r="B844" t="s">
        <v>5178</v>
      </c>
      <c r="C844" s="1">
        <v>42603</v>
      </c>
      <c r="D844">
        <v>8</v>
      </c>
      <c r="E844" t="s">
        <v>212</v>
      </c>
      <c r="F844" t="s">
        <v>56</v>
      </c>
      <c r="H844">
        <v>2016</v>
      </c>
      <c r="I844" t="s">
        <v>2581</v>
      </c>
      <c r="J844" t="s">
        <v>938</v>
      </c>
      <c r="K844" t="s">
        <v>81</v>
      </c>
      <c r="L844">
        <v>0</v>
      </c>
      <c r="M844" t="s">
        <v>58</v>
      </c>
      <c r="N844" t="s">
        <v>9704</v>
      </c>
      <c r="AE844">
        <v>0</v>
      </c>
      <c r="AI844" t="s">
        <v>31</v>
      </c>
      <c r="AL844" t="s">
        <v>75</v>
      </c>
      <c r="AT844" t="s">
        <v>75</v>
      </c>
      <c r="AV844" t="s">
        <v>5179</v>
      </c>
      <c r="AW844" t="s">
        <v>5180</v>
      </c>
      <c r="AX844" t="s">
        <v>5181</v>
      </c>
      <c r="AY844">
        <v>10.65087986</v>
      </c>
      <c r="AZ844">
        <v>12.90927029</v>
      </c>
      <c r="BA844" t="s">
        <v>941</v>
      </c>
      <c r="BB844" t="s">
        <v>64</v>
      </c>
    </row>
    <row r="845" spans="1:54" x14ac:dyDescent="0.3">
      <c r="A845">
        <v>1399</v>
      </c>
      <c r="B845" t="s">
        <v>5255</v>
      </c>
      <c r="C845" s="1">
        <v>42639</v>
      </c>
      <c r="D845">
        <v>9</v>
      </c>
      <c r="E845" t="s">
        <v>263</v>
      </c>
      <c r="F845" t="s">
        <v>73</v>
      </c>
      <c r="H845">
        <v>2016</v>
      </c>
      <c r="I845" t="s">
        <v>5256</v>
      </c>
      <c r="J845" t="s">
        <v>1517</v>
      </c>
      <c r="K845" t="s">
        <v>81</v>
      </c>
      <c r="L845">
        <v>3</v>
      </c>
      <c r="M845" t="s">
        <v>58</v>
      </c>
      <c r="N845" t="s">
        <v>9704</v>
      </c>
      <c r="AE845">
        <v>3</v>
      </c>
      <c r="AI845" t="s">
        <v>31</v>
      </c>
      <c r="AL845" t="s">
        <v>75</v>
      </c>
      <c r="AT845" t="s">
        <v>75</v>
      </c>
      <c r="AV845" t="s">
        <v>5257</v>
      </c>
      <c r="AW845" t="s">
        <v>5258</v>
      </c>
      <c r="AY845">
        <v>10.868550300000001</v>
      </c>
      <c r="AZ845">
        <v>12.847700120000001</v>
      </c>
      <c r="BA845" t="s">
        <v>1519</v>
      </c>
      <c r="BB845" t="s">
        <v>64</v>
      </c>
    </row>
    <row r="846" spans="1:54" x14ac:dyDescent="0.3">
      <c r="A846">
        <v>1402</v>
      </c>
      <c r="B846" t="s">
        <v>5265</v>
      </c>
      <c r="C846" s="1">
        <v>42653</v>
      </c>
      <c r="D846">
        <v>10</v>
      </c>
      <c r="E846" t="s">
        <v>290</v>
      </c>
      <c r="F846" t="s">
        <v>73</v>
      </c>
      <c r="H846">
        <v>2016</v>
      </c>
      <c r="I846" t="s">
        <v>5266</v>
      </c>
      <c r="J846" t="s">
        <v>696</v>
      </c>
      <c r="K846" t="s">
        <v>81</v>
      </c>
      <c r="L846">
        <v>6</v>
      </c>
      <c r="M846" t="s">
        <v>58</v>
      </c>
      <c r="N846" t="s">
        <v>9704</v>
      </c>
      <c r="AE846">
        <v>6</v>
      </c>
      <c r="AH846" t="s">
        <v>30</v>
      </c>
      <c r="AI846" t="s">
        <v>31</v>
      </c>
      <c r="AL846" t="s">
        <v>75</v>
      </c>
      <c r="AT846" t="s">
        <v>75</v>
      </c>
      <c r="AV846" t="s">
        <v>5267</v>
      </c>
      <c r="AW846" t="s">
        <v>5268</v>
      </c>
      <c r="AY846">
        <v>11.798339840000001</v>
      </c>
      <c r="AZ846">
        <v>13.196570400000001</v>
      </c>
      <c r="BA846" t="s">
        <v>699</v>
      </c>
      <c r="BB846" t="s">
        <v>64</v>
      </c>
    </row>
    <row r="847" spans="1:54" x14ac:dyDescent="0.3">
      <c r="A847">
        <v>1404</v>
      </c>
      <c r="B847" t="s">
        <v>5271</v>
      </c>
      <c r="C847" s="1">
        <v>42655</v>
      </c>
      <c r="D847">
        <v>10</v>
      </c>
      <c r="E847" t="s">
        <v>290</v>
      </c>
      <c r="F847" t="s">
        <v>169</v>
      </c>
      <c r="H847">
        <v>2016</v>
      </c>
      <c r="J847" t="s">
        <v>80</v>
      </c>
      <c r="K847" t="s">
        <v>81</v>
      </c>
      <c r="L847">
        <v>18</v>
      </c>
      <c r="M847" t="s">
        <v>58</v>
      </c>
      <c r="N847" t="s">
        <v>9704</v>
      </c>
      <c r="V847">
        <v>1</v>
      </c>
      <c r="AE847">
        <v>17</v>
      </c>
      <c r="AK847" t="s">
        <v>33</v>
      </c>
      <c r="AT847" t="s">
        <v>75</v>
      </c>
      <c r="AV847" t="s">
        <v>5272</v>
      </c>
      <c r="AW847" t="s">
        <v>5273</v>
      </c>
      <c r="AX847" t="s">
        <v>5274</v>
      </c>
      <c r="AY847">
        <v>11.848400120000001</v>
      </c>
      <c r="AZ847">
        <v>13.17329979</v>
      </c>
      <c r="BA847" t="s">
        <v>85</v>
      </c>
      <c r="BB847" t="s">
        <v>64</v>
      </c>
    </row>
    <row r="848" spans="1:54" x14ac:dyDescent="0.3">
      <c r="A848">
        <v>1407</v>
      </c>
      <c r="B848" t="s">
        <v>5282</v>
      </c>
      <c r="C848" s="1">
        <v>42661</v>
      </c>
      <c r="D848">
        <v>10</v>
      </c>
      <c r="E848" t="s">
        <v>290</v>
      </c>
      <c r="F848" t="s">
        <v>100</v>
      </c>
      <c r="H848">
        <v>2016</v>
      </c>
      <c r="I848" t="s">
        <v>5283</v>
      </c>
      <c r="J848" t="s">
        <v>1517</v>
      </c>
      <c r="K848" t="s">
        <v>81</v>
      </c>
      <c r="L848">
        <v>0</v>
      </c>
      <c r="M848" t="s">
        <v>58</v>
      </c>
      <c r="N848" t="s">
        <v>9704</v>
      </c>
      <c r="AE848">
        <v>0</v>
      </c>
      <c r="AI848" t="s">
        <v>31</v>
      </c>
      <c r="AL848" t="s">
        <v>75</v>
      </c>
      <c r="AT848" t="s">
        <v>75</v>
      </c>
      <c r="AV848" t="s">
        <v>5284</v>
      </c>
      <c r="AY848">
        <v>10.868550300000001</v>
      </c>
      <c r="AZ848">
        <v>12.847700120000001</v>
      </c>
      <c r="BA848" t="s">
        <v>1519</v>
      </c>
      <c r="BB848" t="s">
        <v>64</v>
      </c>
    </row>
    <row r="849" spans="1:54" x14ac:dyDescent="0.3">
      <c r="A849">
        <v>1409</v>
      </c>
      <c r="B849" t="s">
        <v>5289</v>
      </c>
      <c r="C849" s="1">
        <v>42672</v>
      </c>
      <c r="D849">
        <v>10</v>
      </c>
      <c r="E849" t="s">
        <v>290</v>
      </c>
      <c r="F849" t="s">
        <v>206</v>
      </c>
      <c r="H849">
        <v>2016</v>
      </c>
      <c r="J849" t="s">
        <v>80</v>
      </c>
      <c r="K849" t="s">
        <v>81</v>
      </c>
      <c r="L849">
        <v>9</v>
      </c>
      <c r="M849" t="s">
        <v>58</v>
      </c>
      <c r="N849" t="s">
        <v>9704</v>
      </c>
      <c r="V849">
        <v>2</v>
      </c>
      <c r="AE849">
        <v>7</v>
      </c>
      <c r="AK849" t="s">
        <v>33</v>
      </c>
      <c r="AT849" t="s">
        <v>75</v>
      </c>
      <c r="AV849" t="s">
        <v>5290</v>
      </c>
      <c r="AW849" t="s">
        <v>5291</v>
      </c>
      <c r="AX849" t="s">
        <v>5292</v>
      </c>
      <c r="AY849">
        <v>11.848400120000001</v>
      </c>
      <c r="AZ849">
        <v>13.17329979</v>
      </c>
      <c r="BA849" t="s">
        <v>85</v>
      </c>
      <c r="BB849" t="s">
        <v>64</v>
      </c>
    </row>
    <row r="850" spans="1:54" x14ac:dyDescent="0.3">
      <c r="A850">
        <v>1416</v>
      </c>
      <c r="B850" t="s">
        <v>5319</v>
      </c>
      <c r="C850" s="1">
        <v>42679</v>
      </c>
      <c r="D850">
        <v>11</v>
      </c>
      <c r="E850" t="s">
        <v>327</v>
      </c>
      <c r="F850" t="s">
        <v>206</v>
      </c>
      <c r="H850">
        <v>2016</v>
      </c>
      <c r="I850" t="s">
        <v>5320</v>
      </c>
      <c r="J850" t="s">
        <v>1517</v>
      </c>
      <c r="K850" t="s">
        <v>81</v>
      </c>
      <c r="L850">
        <v>2</v>
      </c>
      <c r="M850" t="s">
        <v>58</v>
      </c>
      <c r="N850" t="s">
        <v>9704</v>
      </c>
      <c r="W850">
        <v>2</v>
      </c>
      <c r="AH850" t="s">
        <v>30</v>
      </c>
      <c r="AI850" t="s">
        <v>31</v>
      </c>
      <c r="AL850" t="s">
        <v>75</v>
      </c>
      <c r="AT850" t="s">
        <v>75</v>
      </c>
      <c r="AV850" t="s">
        <v>5321</v>
      </c>
      <c r="AW850" t="s">
        <v>5322</v>
      </c>
      <c r="AY850">
        <v>10.868550300000001</v>
      </c>
      <c r="AZ850">
        <v>12.847700120000001</v>
      </c>
      <c r="BA850" t="s">
        <v>1519</v>
      </c>
      <c r="BB850" t="s">
        <v>64</v>
      </c>
    </row>
    <row r="851" spans="1:54" x14ac:dyDescent="0.3">
      <c r="A851">
        <v>1421</v>
      </c>
      <c r="B851" t="s">
        <v>5335</v>
      </c>
      <c r="C851" s="1">
        <v>42688</v>
      </c>
      <c r="D851">
        <v>11</v>
      </c>
      <c r="E851" t="s">
        <v>327</v>
      </c>
      <c r="F851" t="s">
        <v>73</v>
      </c>
      <c r="H851">
        <v>2016</v>
      </c>
      <c r="I851" t="s">
        <v>5336</v>
      </c>
      <c r="J851" t="s">
        <v>1819</v>
      </c>
      <c r="K851" t="s">
        <v>81</v>
      </c>
      <c r="L851">
        <v>9</v>
      </c>
      <c r="M851" t="s">
        <v>58</v>
      </c>
      <c r="N851" t="s">
        <v>9704</v>
      </c>
      <c r="AE851">
        <v>9</v>
      </c>
      <c r="AI851" t="s">
        <v>31</v>
      </c>
      <c r="AT851" t="s">
        <v>75</v>
      </c>
      <c r="AV851" t="s">
        <v>5337</v>
      </c>
      <c r="AW851" t="s">
        <v>5338</v>
      </c>
      <c r="AY851">
        <v>12.67990017</v>
      </c>
      <c r="AZ851">
        <v>13.61610031</v>
      </c>
      <c r="BA851" t="s">
        <v>1822</v>
      </c>
      <c r="BB851" t="s">
        <v>64</v>
      </c>
    </row>
    <row r="852" spans="1:54" x14ac:dyDescent="0.3">
      <c r="A852">
        <v>1423</v>
      </c>
      <c r="B852" t="s">
        <v>5342</v>
      </c>
      <c r="C852" s="1">
        <v>42689</v>
      </c>
      <c r="D852">
        <v>11</v>
      </c>
      <c r="E852" t="s">
        <v>327</v>
      </c>
      <c r="F852" t="s">
        <v>100</v>
      </c>
      <c r="H852">
        <v>2016</v>
      </c>
      <c r="I852" t="s">
        <v>5343</v>
      </c>
      <c r="J852" t="s">
        <v>1819</v>
      </c>
      <c r="K852" t="s">
        <v>81</v>
      </c>
      <c r="L852">
        <v>13</v>
      </c>
      <c r="M852" t="s">
        <v>58</v>
      </c>
      <c r="N852" t="s">
        <v>9704</v>
      </c>
      <c r="AE852">
        <v>13</v>
      </c>
      <c r="AI852" t="s">
        <v>31</v>
      </c>
      <c r="AT852" t="s">
        <v>75</v>
      </c>
      <c r="AV852" t="s">
        <v>5337</v>
      </c>
      <c r="AW852" t="s">
        <v>5338</v>
      </c>
      <c r="AY852">
        <v>12.67990017</v>
      </c>
      <c r="AZ852">
        <v>13.61610031</v>
      </c>
      <c r="BA852" t="s">
        <v>1822</v>
      </c>
      <c r="BB852" t="s">
        <v>64</v>
      </c>
    </row>
    <row r="853" spans="1:54" x14ac:dyDescent="0.3">
      <c r="A853">
        <v>1424</v>
      </c>
      <c r="B853" t="s">
        <v>5344</v>
      </c>
      <c r="C853" s="1">
        <v>42692</v>
      </c>
      <c r="D853">
        <v>11</v>
      </c>
      <c r="E853" t="s">
        <v>327</v>
      </c>
      <c r="F853" t="s">
        <v>203</v>
      </c>
      <c r="H853">
        <v>2016</v>
      </c>
      <c r="J853" t="s">
        <v>80</v>
      </c>
      <c r="K853" t="s">
        <v>81</v>
      </c>
      <c r="L853">
        <v>6</v>
      </c>
      <c r="M853" t="s">
        <v>58</v>
      </c>
      <c r="N853" t="s">
        <v>9704</v>
      </c>
      <c r="V853">
        <v>4</v>
      </c>
      <c r="Y853">
        <v>2</v>
      </c>
      <c r="AK853" t="s">
        <v>33</v>
      </c>
      <c r="AT853" t="s">
        <v>75</v>
      </c>
      <c r="AU853" t="s">
        <v>5345</v>
      </c>
      <c r="AV853" t="s">
        <v>5346</v>
      </c>
      <c r="AW853" t="s">
        <v>5347</v>
      </c>
      <c r="AX853" t="s">
        <v>5348</v>
      </c>
      <c r="AY853">
        <v>11.848400120000001</v>
      </c>
      <c r="AZ853">
        <v>13.17329979</v>
      </c>
      <c r="BA853" t="s">
        <v>85</v>
      </c>
      <c r="BB853" t="s">
        <v>64</v>
      </c>
    </row>
    <row r="854" spans="1:54" x14ac:dyDescent="0.3">
      <c r="A854">
        <v>1438</v>
      </c>
      <c r="B854" t="s">
        <v>5394</v>
      </c>
      <c r="C854" s="1">
        <v>42715</v>
      </c>
      <c r="D854">
        <v>12</v>
      </c>
      <c r="E854" t="s">
        <v>390</v>
      </c>
      <c r="F854" t="s">
        <v>56</v>
      </c>
      <c r="H854">
        <v>2016</v>
      </c>
      <c r="J854" t="s">
        <v>80</v>
      </c>
      <c r="K854" t="s">
        <v>81</v>
      </c>
      <c r="L854">
        <v>9</v>
      </c>
      <c r="M854" t="s">
        <v>58</v>
      </c>
      <c r="N854" t="s">
        <v>9704</v>
      </c>
      <c r="V854">
        <v>2</v>
      </c>
      <c r="AE854">
        <v>7</v>
      </c>
      <c r="AK854" t="s">
        <v>33</v>
      </c>
      <c r="AT854" t="s">
        <v>75</v>
      </c>
      <c r="AV854" t="s">
        <v>5395</v>
      </c>
      <c r="AW854" t="s">
        <v>5396</v>
      </c>
      <c r="AX854" t="s">
        <v>5397</v>
      </c>
      <c r="AY854">
        <v>11.848400120000001</v>
      </c>
      <c r="AZ854">
        <v>13.17329979</v>
      </c>
      <c r="BA854" t="s">
        <v>85</v>
      </c>
      <c r="BB854" t="s">
        <v>64</v>
      </c>
    </row>
    <row r="855" spans="1:54" x14ac:dyDescent="0.3">
      <c r="A855">
        <v>1453</v>
      </c>
      <c r="B855" t="s">
        <v>5446</v>
      </c>
      <c r="C855" s="1">
        <v>42743</v>
      </c>
      <c r="D855">
        <v>1</v>
      </c>
      <c r="E855" t="s">
        <v>500</v>
      </c>
      <c r="F855" t="s">
        <v>56</v>
      </c>
      <c r="H855">
        <v>2017</v>
      </c>
      <c r="J855" t="s">
        <v>80</v>
      </c>
      <c r="K855" t="s">
        <v>81</v>
      </c>
      <c r="L855">
        <v>8</v>
      </c>
      <c r="M855" t="s">
        <v>58</v>
      </c>
      <c r="N855" t="s">
        <v>9704</v>
      </c>
      <c r="V855">
        <v>5</v>
      </c>
      <c r="AE855">
        <v>3</v>
      </c>
      <c r="AK855" t="s">
        <v>33</v>
      </c>
      <c r="AT855" t="s">
        <v>75</v>
      </c>
      <c r="AV855" t="s">
        <v>5447</v>
      </c>
      <c r="AW855" t="s">
        <v>5448</v>
      </c>
      <c r="AX855" t="s">
        <v>5449</v>
      </c>
      <c r="AY855">
        <v>11.848400120000001</v>
      </c>
      <c r="AZ855">
        <v>13.17329979</v>
      </c>
      <c r="BA855" t="s">
        <v>85</v>
      </c>
      <c r="BB855" t="s">
        <v>64</v>
      </c>
    </row>
    <row r="856" spans="1:54" x14ac:dyDescent="0.3">
      <c r="A856">
        <v>1455</v>
      </c>
      <c r="B856" t="s">
        <v>5453</v>
      </c>
      <c r="C856" s="1">
        <v>42748</v>
      </c>
      <c r="D856">
        <v>1</v>
      </c>
      <c r="E856" t="s">
        <v>500</v>
      </c>
      <c r="F856" t="s">
        <v>203</v>
      </c>
      <c r="H856">
        <v>2017</v>
      </c>
      <c r="J856" t="s">
        <v>785</v>
      </c>
      <c r="K856" t="s">
        <v>251</v>
      </c>
      <c r="L856">
        <v>11</v>
      </c>
      <c r="M856" t="s">
        <v>58</v>
      </c>
      <c r="N856" t="s">
        <v>9704</v>
      </c>
      <c r="V856">
        <v>3</v>
      </c>
      <c r="AE856">
        <v>8</v>
      </c>
      <c r="AK856" t="s">
        <v>33</v>
      </c>
      <c r="AT856" t="s">
        <v>75</v>
      </c>
      <c r="AV856" t="s">
        <v>5454</v>
      </c>
      <c r="AW856" t="s">
        <v>5455</v>
      </c>
      <c r="AX856" t="s">
        <v>5456</v>
      </c>
      <c r="AY856">
        <v>10.802499770000001</v>
      </c>
      <c r="AZ856">
        <v>13.452899929999999</v>
      </c>
      <c r="BA856" t="s">
        <v>788</v>
      </c>
      <c r="BB856" t="s">
        <v>64</v>
      </c>
    </row>
    <row r="857" spans="1:54" x14ac:dyDescent="0.3">
      <c r="A857">
        <v>1459</v>
      </c>
      <c r="B857" t="s">
        <v>5468</v>
      </c>
      <c r="C857" s="1">
        <v>42763</v>
      </c>
      <c r="D857">
        <v>1</v>
      </c>
      <c r="E857" t="s">
        <v>500</v>
      </c>
      <c r="F857" t="s">
        <v>206</v>
      </c>
      <c r="H857">
        <v>2017</v>
      </c>
      <c r="I857" t="s">
        <v>5469</v>
      </c>
      <c r="J857" t="s">
        <v>736</v>
      </c>
      <c r="K857" t="s">
        <v>81</v>
      </c>
      <c r="L857">
        <v>7</v>
      </c>
      <c r="M857" t="s">
        <v>58</v>
      </c>
      <c r="N857" t="s">
        <v>9704</v>
      </c>
      <c r="AE857">
        <v>7</v>
      </c>
      <c r="AV857" t="s">
        <v>5470</v>
      </c>
      <c r="AW857" t="s">
        <v>5471</v>
      </c>
      <c r="AY857">
        <v>11.58605</v>
      </c>
      <c r="AZ857">
        <v>13.00278</v>
      </c>
      <c r="BA857" t="s">
        <v>739</v>
      </c>
      <c r="BB857" t="s">
        <v>64</v>
      </c>
    </row>
    <row r="858" spans="1:54" x14ac:dyDescent="0.3">
      <c r="A858">
        <v>1461</v>
      </c>
      <c r="B858" t="s">
        <v>5476</v>
      </c>
      <c r="C858" s="1">
        <v>42758</v>
      </c>
      <c r="D858">
        <v>1</v>
      </c>
      <c r="E858" t="s">
        <v>500</v>
      </c>
      <c r="F858" t="s">
        <v>73</v>
      </c>
      <c r="H858">
        <v>2017</v>
      </c>
      <c r="I858" t="s">
        <v>5477</v>
      </c>
      <c r="J858" t="s">
        <v>938</v>
      </c>
      <c r="K858" t="s">
        <v>81</v>
      </c>
      <c r="L858">
        <v>8</v>
      </c>
      <c r="M858" t="s">
        <v>58</v>
      </c>
      <c r="N858" t="s">
        <v>9704</v>
      </c>
      <c r="AE858">
        <v>8</v>
      </c>
      <c r="AV858" t="s">
        <v>5478</v>
      </c>
      <c r="AW858" t="s">
        <v>5479</v>
      </c>
      <c r="AX858" t="s">
        <v>5480</v>
      </c>
      <c r="AY858">
        <v>10.635820000000001</v>
      </c>
      <c r="AZ858">
        <v>12.8782</v>
      </c>
      <c r="BA858" t="s">
        <v>941</v>
      </c>
      <c r="BB858" t="s">
        <v>64</v>
      </c>
    </row>
    <row r="859" spans="1:54" x14ac:dyDescent="0.3">
      <c r="A859">
        <v>1470</v>
      </c>
      <c r="B859" t="s">
        <v>5508</v>
      </c>
      <c r="C859" s="1">
        <v>42772</v>
      </c>
      <c r="D859">
        <v>2</v>
      </c>
      <c r="E859" t="s">
        <v>650</v>
      </c>
      <c r="F859" t="s">
        <v>73</v>
      </c>
      <c r="H859">
        <v>2017</v>
      </c>
      <c r="I859" t="s">
        <v>5509</v>
      </c>
      <c r="J859" t="s">
        <v>335</v>
      </c>
      <c r="K859" t="s">
        <v>336</v>
      </c>
      <c r="L859">
        <v>2</v>
      </c>
      <c r="M859" t="s">
        <v>58</v>
      </c>
      <c r="N859" t="s">
        <v>9704</v>
      </c>
      <c r="AE859">
        <v>2</v>
      </c>
      <c r="AO859" t="s">
        <v>59</v>
      </c>
      <c r="AV859" t="s">
        <v>5510</v>
      </c>
      <c r="AW859" t="s">
        <v>5511</v>
      </c>
      <c r="AX859" t="s">
        <v>5512</v>
      </c>
      <c r="AY859">
        <v>11.74440002</v>
      </c>
      <c r="AZ859">
        <v>11.962550159999999</v>
      </c>
      <c r="BA859" t="s">
        <v>340</v>
      </c>
      <c r="BB859" t="s">
        <v>64</v>
      </c>
    </row>
    <row r="860" spans="1:54" x14ac:dyDescent="0.3">
      <c r="A860">
        <v>1472</v>
      </c>
      <c r="B860" t="s">
        <v>5517</v>
      </c>
      <c r="C860" s="1">
        <v>42775</v>
      </c>
      <c r="D860">
        <v>2</v>
      </c>
      <c r="E860" t="s">
        <v>650</v>
      </c>
      <c r="F860" t="s">
        <v>88</v>
      </c>
      <c r="H860">
        <v>2017</v>
      </c>
      <c r="I860" t="s">
        <v>5518</v>
      </c>
      <c r="J860" t="s">
        <v>1517</v>
      </c>
      <c r="K860" t="s">
        <v>81</v>
      </c>
      <c r="L860">
        <v>1</v>
      </c>
      <c r="M860" t="s">
        <v>58</v>
      </c>
      <c r="N860" t="s">
        <v>9704</v>
      </c>
      <c r="AB860">
        <v>1</v>
      </c>
      <c r="AE860">
        <v>1</v>
      </c>
      <c r="AL860" t="s">
        <v>75</v>
      </c>
      <c r="AT860" t="s">
        <v>75</v>
      </c>
      <c r="AV860" t="s">
        <v>5519</v>
      </c>
      <c r="AY860">
        <v>10.868550300000001</v>
      </c>
      <c r="AZ860">
        <v>12.847700120000001</v>
      </c>
      <c r="BA860" t="s">
        <v>1519</v>
      </c>
      <c r="BB860" t="s">
        <v>64</v>
      </c>
    </row>
    <row r="861" spans="1:54" x14ac:dyDescent="0.3">
      <c r="A861">
        <v>1474</v>
      </c>
      <c r="B861" t="s">
        <v>5525</v>
      </c>
      <c r="C861" s="1">
        <v>42776</v>
      </c>
      <c r="D861">
        <v>2</v>
      </c>
      <c r="E861" t="s">
        <v>650</v>
      </c>
      <c r="F861" t="s">
        <v>203</v>
      </c>
      <c r="H861">
        <v>2017</v>
      </c>
      <c r="I861" t="s">
        <v>4108</v>
      </c>
      <c r="J861" t="s">
        <v>938</v>
      </c>
      <c r="K861" t="s">
        <v>81</v>
      </c>
      <c r="L861">
        <v>1</v>
      </c>
      <c r="M861" t="s">
        <v>58</v>
      </c>
      <c r="N861" t="s">
        <v>9704</v>
      </c>
      <c r="AE861">
        <v>1</v>
      </c>
      <c r="AL861" t="s">
        <v>75</v>
      </c>
      <c r="AT861" t="s">
        <v>75</v>
      </c>
      <c r="AV861" t="s">
        <v>5526</v>
      </c>
      <c r="AW861" t="s">
        <v>5527</v>
      </c>
      <c r="AX861" t="s">
        <v>5528</v>
      </c>
      <c r="AY861">
        <v>10.65087986</v>
      </c>
      <c r="AZ861">
        <v>12.90927029</v>
      </c>
      <c r="BA861" t="s">
        <v>941</v>
      </c>
      <c r="BB861" t="s">
        <v>64</v>
      </c>
    </row>
    <row r="862" spans="1:54" x14ac:dyDescent="0.3">
      <c r="A862">
        <v>1477</v>
      </c>
      <c r="B862" t="s">
        <v>5535</v>
      </c>
      <c r="C862" s="1">
        <v>42782</v>
      </c>
      <c r="D862">
        <v>2</v>
      </c>
      <c r="E862" t="s">
        <v>650</v>
      </c>
      <c r="F862" t="s">
        <v>88</v>
      </c>
      <c r="H862">
        <v>2017</v>
      </c>
      <c r="J862" t="s">
        <v>80</v>
      </c>
      <c r="K862" t="s">
        <v>81</v>
      </c>
      <c r="L862">
        <v>11</v>
      </c>
      <c r="M862" t="s">
        <v>58</v>
      </c>
      <c r="N862" t="s">
        <v>9704</v>
      </c>
      <c r="V862">
        <v>9</v>
      </c>
      <c r="AE862">
        <v>2</v>
      </c>
      <c r="AI862" t="s">
        <v>31</v>
      </c>
      <c r="AK862" t="s">
        <v>33</v>
      </c>
      <c r="AT862" t="s">
        <v>75</v>
      </c>
      <c r="AU862" t="s">
        <v>5536</v>
      </c>
      <c r="AV862" t="s">
        <v>5537</v>
      </c>
      <c r="AW862" t="s">
        <v>5538</v>
      </c>
      <c r="AX862" t="s">
        <v>5539</v>
      </c>
      <c r="AY862">
        <v>11.848400120000001</v>
      </c>
      <c r="AZ862">
        <v>13.17329979</v>
      </c>
      <c r="BA862" t="s">
        <v>85</v>
      </c>
      <c r="BB862" t="s">
        <v>64</v>
      </c>
    </row>
    <row r="863" spans="1:54" x14ac:dyDescent="0.3">
      <c r="A863">
        <v>1479</v>
      </c>
      <c r="B863" t="s">
        <v>5543</v>
      </c>
      <c r="C863" s="1">
        <v>42785</v>
      </c>
      <c r="D863">
        <v>2</v>
      </c>
      <c r="E863" t="s">
        <v>650</v>
      </c>
      <c r="F863" t="s">
        <v>56</v>
      </c>
      <c r="H863">
        <v>2017</v>
      </c>
      <c r="I863" t="s">
        <v>5544</v>
      </c>
      <c r="J863" t="s">
        <v>938</v>
      </c>
      <c r="K863" t="s">
        <v>81</v>
      </c>
      <c r="L863">
        <v>4</v>
      </c>
      <c r="M863" t="s">
        <v>58</v>
      </c>
      <c r="N863" t="s">
        <v>9704</v>
      </c>
      <c r="AE863">
        <v>4</v>
      </c>
      <c r="AI863" t="s">
        <v>31</v>
      </c>
      <c r="AT863" t="s">
        <v>75</v>
      </c>
      <c r="AV863" t="s">
        <v>5545</v>
      </c>
      <c r="AW863" t="s">
        <v>5546</v>
      </c>
      <c r="AY863">
        <v>10.65087986</v>
      </c>
      <c r="AZ863">
        <v>12.90927029</v>
      </c>
      <c r="BA863" t="s">
        <v>941</v>
      </c>
      <c r="BB863" t="s">
        <v>64</v>
      </c>
    </row>
    <row r="864" spans="1:54" x14ac:dyDescent="0.3">
      <c r="A864">
        <v>1490</v>
      </c>
      <c r="B864" t="s">
        <v>5592</v>
      </c>
      <c r="C864" s="1">
        <v>42809</v>
      </c>
      <c r="D864">
        <v>3</v>
      </c>
      <c r="E864" t="s">
        <v>828</v>
      </c>
      <c r="F864" t="s">
        <v>169</v>
      </c>
      <c r="H864">
        <v>2017</v>
      </c>
      <c r="I864" t="s">
        <v>5593</v>
      </c>
      <c r="J864" t="s">
        <v>80</v>
      </c>
      <c r="K864" t="s">
        <v>81</v>
      </c>
      <c r="L864">
        <v>6</v>
      </c>
      <c r="M864" t="s">
        <v>58</v>
      </c>
      <c r="N864" t="s">
        <v>9704</v>
      </c>
      <c r="V864">
        <v>4</v>
      </c>
      <c r="AE864">
        <v>2</v>
      </c>
      <c r="AK864" t="s">
        <v>33</v>
      </c>
      <c r="AT864" t="s">
        <v>75</v>
      </c>
      <c r="AV864" t="s">
        <v>5594</v>
      </c>
      <c r="AW864" t="s">
        <v>5595</v>
      </c>
      <c r="AX864" t="s">
        <v>5596</v>
      </c>
      <c r="AY864">
        <v>11.834199910000001</v>
      </c>
      <c r="AZ864">
        <v>13.063899989999999</v>
      </c>
      <c r="BA864" t="s">
        <v>85</v>
      </c>
      <c r="BB864" t="s">
        <v>64</v>
      </c>
    </row>
    <row r="865" spans="1:54" x14ac:dyDescent="0.3">
      <c r="A865">
        <v>1504</v>
      </c>
      <c r="B865" t="s">
        <v>5645</v>
      </c>
      <c r="C865" s="1">
        <v>42825</v>
      </c>
      <c r="D865">
        <v>3</v>
      </c>
      <c r="E865" t="s">
        <v>828</v>
      </c>
      <c r="F865" t="s">
        <v>203</v>
      </c>
      <c r="H865">
        <v>2017</v>
      </c>
      <c r="I865" t="s">
        <v>5646</v>
      </c>
      <c r="J865" t="s">
        <v>117</v>
      </c>
      <c r="K865" t="s">
        <v>81</v>
      </c>
      <c r="L865">
        <v>3</v>
      </c>
      <c r="M865" t="s">
        <v>58</v>
      </c>
      <c r="N865" t="s">
        <v>9704</v>
      </c>
      <c r="AB865">
        <v>40</v>
      </c>
      <c r="AE865">
        <v>3</v>
      </c>
      <c r="AL865" t="s">
        <v>75</v>
      </c>
      <c r="AT865" t="s">
        <v>75</v>
      </c>
      <c r="AU865" t="s">
        <v>5647</v>
      </c>
      <c r="AV865" t="s">
        <v>5648</v>
      </c>
      <c r="AY865">
        <v>11.15777016</v>
      </c>
      <c r="AZ865">
        <v>12.758230210000001</v>
      </c>
      <c r="BA865" t="s">
        <v>120</v>
      </c>
      <c r="BB865" t="s">
        <v>64</v>
      </c>
    </row>
    <row r="866" spans="1:54" x14ac:dyDescent="0.3">
      <c r="A866">
        <v>1519</v>
      </c>
      <c r="B866" t="s">
        <v>5700</v>
      </c>
      <c r="C866" s="1">
        <v>42849</v>
      </c>
      <c r="D866">
        <v>4</v>
      </c>
      <c r="E866" t="s">
        <v>949</v>
      </c>
      <c r="F866" t="s">
        <v>73</v>
      </c>
      <c r="H866">
        <v>2017</v>
      </c>
      <c r="I866" t="s">
        <v>5701</v>
      </c>
      <c r="J866" t="s">
        <v>80</v>
      </c>
      <c r="K866" t="s">
        <v>81</v>
      </c>
      <c r="L866">
        <v>4</v>
      </c>
      <c r="M866" t="s">
        <v>58</v>
      </c>
      <c r="N866" t="s">
        <v>9704</v>
      </c>
      <c r="V866">
        <v>1</v>
      </c>
      <c r="AE866">
        <v>3</v>
      </c>
      <c r="AK866" t="s">
        <v>33</v>
      </c>
      <c r="AT866" t="s">
        <v>75</v>
      </c>
      <c r="AV866" t="s">
        <v>5702</v>
      </c>
      <c r="AY866">
        <v>11.834199910000001</v>
      </c>
      <c r="AZ866">
        <v>13.063899989999999</v>
      </c>
      <c r="BA866" t="s">
        <v>85</v>
      </c>
      <c r="BB866" t="s">
        <v>64</v>
      </c>
    </row>
    <row r="867" spans="1:54" x14ac:dyDescent="0.3">
      <c r="A867">
        <v>1542</v>
      </c>
      <c r="B867" t="s">
        <v>5777</v>
      </c>
      <c r="C867" s="1">
        <v>42893</v>
      </c>
      <c r="D867">
        <v>6</v>
      </c>
      <c r="E867" t="s">
        <v>87</v>
      </c>
      <c r="F867" t="s">
        <v>169</v>
      </c>
      <c r="H867">
        <v>2017</v>
      </c>
      <c r="J867" t="s">
        <v>80</v>
      </c>
      <c r="K867" t="s">
        <v>81</v>
      </c>
      <c r="L867">
        <v>17</v>
      </c>
      <c r="M867" t="s">
        <v>58</v>
      </c>
      <c r="N867" t="s">
        <v>9704</v>
      </c>
      <c r="V867">
        <v>3</v>
      </c>
      <c r="AE867">
        <v>15</v>
      </c>
      <c r="AH867" t="s">
        <v>30</v>
      </c>
      <c r="AI867" t="s">
        <v>31</v>
      </c>
      <c r="AK867" t="s">
        <v>33</v>
      </c>
      <c r="AQ867" t="s">
        <v>39</v>
      </c>
      <c r="AT867" t="s">
        <v>75</v>
      </c>
      <c r="AV867" t="s">
        <v>5778</v>
      </c>
      <c r="AW867" t="s">
        <v>5779</v>
      </c>
      <c r="AX867" t="s">
        <v>5780</v>
      </c>
      <c r="AY867">
        <v>11.834199910000001</v>
      </c>
      <c r="AZ867">
        <v>13.063899989999999</v>
      </c>
      <c r="BA867" t="s">
        <v>85</v>
      </c>
      <c r="BB867" t="s">
        <v>64</v>
      </c>
    </row>
    <row r="868" spans="1:54" x14ac:dyDescent="0.3">
      <c r="A868">
        <v>1543</v>
      </c>
      <c r="B868" t="s">
        <v>5781</v>
      </c>
      <c r="C868" s="1">
        <v>42894</v>
      </c>
      <c r="D868">
        <v>6</v>
      </c>
      <c r="E868" t="s">
        <v>87</v>
      </c>
      <c r="F868" t="s">
        <v>88</v>
      </c>
      <c r="H868">
        <v>2017</v>
      </c>
      <c r="I868" t="s">
        <v>4386</v>
      </c>
      <c r="J868" t="s">
        <v>1498</v>
      </c>
      <c r="K868" t="s">
        <v>81</v>
      </c>
      <c r="L868">
        <v>4</v>
      </c>
      <c r="M868" t="s">
        <v>58</v>
      </c>
      <c r="N868" t="s">
        <v>9704</v>
      </c>
      <c r="AB868">
        <v>6</v>
      </c>
      <c r="AE868">
        <v>4</v>
      </c>
      <c r="AL868" t="s">
        <v>75</v>
      </c>
      <c r="AT868" t="s">
        <v>75</v>
      </c>
      <c r="AV868" t="s">
        <v>5782</v>
      </c>
      <c r="AW868" t="s">
        <v>5783</v>
      </c>
      <c r="AX868" t="s">
        <v>5784</v>
      </c>
      <c r="AY868">
        <v>11.094149590000001</v>
      </c>
      <c r="AZ868">
        <v>13.692230220000001</v>
      </c>
      <c r="BA868" t="s">
        <v>1499</v>
      </c>
      <c r="BB868" t="s">
        <v>64</v>
      </c>
    </row>
    <row r="869" spans="1:54" x14ac:dyDescent="0.3">
      <c r="A869">
        <v>1544</v>
      </c>
      <c r="B869" t="s">
        <v>5785</v>
      </c>
      <c r="C869" s="1">
        <v>42896</v>
      </c>
      <c r="D869">
        <v>6</v>
      </c>
      <c r="E869" t="s">
        <v>87</v>
      </c>
      <c r="F869" t="s">
        <v>206</v>
      </c>
      <c r="H869">
        <v>2017</v>
      </c>
      <c r="I869" t="s">
        <v>5786</v>
      </c>
      <c r="J869" t="s">
        <v>785</v>
      </c>
      <c r="K869" t="s">
        <v>251</v>
      </c>
      <c r="L869">
        <v>0</v>
      </c>
      <c r="M869" t="s">
        <v>58</v>
      </c>
      <c r="N869" t="s">
        <v>9704</v>
      </c>
      <c r="P869" t="s">
        <v>2538</v>
      </c>
      <c r="AE869">
        <v>0</v>
      </c>
      <c r="AI869" t="s">
        <v>31</v>
      </c>
      <c r="AT869" t="s">
        <v>75</v>
      </c>
      <c r="AV869" t="s">
        <v>5787</v>
      </c>
      <c r="AW869" t="s">
        <v>5788</v>
      </c>
      <c r="AX869" t="s">
        <v>5789</v>
      </c>
      <c r="AY869">
        <v>10.807709689999999</v>
      </c>
      <c r="AZ869">
        <v>13.45641041</v>
      </c>
      <c r="BA869" t="s">
        <v>788</v>
      </c>
      <c r="BB869" t="s">
        <v>64</v>
      </c>
    </row>
    <row r="870" spans="1:54" x14ac:dyDescent="0.3">
      <c r="A870">
        <v>1546</v>
      </c>
      <c r="B870" t="s">
        <v>5795</v>
      </c>
      <c r="C870" s="1">
        <v>42897</v>
      </c>
      <c r="D870">
        <v>6</v>
      </c>
      <c r="E870" t="s">
        <v>87</v>
      </c>
      <c r="F870" t="s">
        <v>56</v>
      </c>
      <c r="H870">
        <v>2017</v>
      </c>
      <c r="I870" t="s">
        <v>5796</v>
      </c>
      <c r="J870" t="s">
        <v>1517</v>
      </c>
      <c r="K870" t="s">
        <v>81</v>
      </c>
      <c r="L870">
        <v>3</v>
      </c>
      <c r="M870" t="s">
        <v>58</v>
      </c>
      <c r="N870" t="s">
        <v>9704</v>
      </c>
      <c r="AB870">
        <v>6</v>
      </c>
      <c r="AE870">
        <v>3</v>
      </c>
      <c r="AI870" t="s">
        <v>31</v>
      </c>
      <c r="AT870" t="s">
        <v>75</v>
      </c>
      <c r="AU870" t="s">
        <v>5797</v>
      </c>
      <c r="AV870" t="s">
        <v>5798</v>
      </c>
      <c r="AY870">
        <v>10.869204999999999</v>
      </c>
      <c r="AZ870">
        <v>12.847621</v>
      </c>
      <c r="BA870" t="s">
        <v>1519</v>
      </c>
      <c r="BB870" t="s">
        <v>64</v>
      </c>
    </row>
    <row r="871" spans="1:54" x14ac:dyDescent="0.3">
      <c r="A871">
        <v>1556</v>
      </c>
      <c r="B871" t="s">
        <v>5831</v>
      </c>
      <c r="C871" s="1">
        <v>42914</v>
      </c>
      <c r="D871">
        <v>6</v>
      </c>
      <c r="E871" t="s">
        <v>87</v>
      </c>
      <c r="F871" t="s">
        <v>169</v>
      </c>
      <c r="H871">
        <v>2017</v>
      </c>
      <c r="I871" t="s">
        <v>5832</v>
      </c>
      <c r="J871" t="s">
        <v>117</v>
      </c>
      <c r="K871" t="s">
        <v>81</v>
      </c>
      <c r="L871">
        <v>6</v>
      </c>
      <c r="M871" t="s">
        <v>58</v>
      </c>
      <c r="N871" t="s">
        <v>9704</v>
      </c>
      <c r="AE871">
        <v>6</v>
      </c>
      <c r="AI871" t="s">
        <v>31</v>
      </c>
      <c r="AT871" t="s">
        <v>75</v>
      </c>
      <c r="AV871" t="s">
        <v>5833</v>
      </c>
      <c r="AY871">
        <v>11.15777016</v>
      </c>
      <c r="AZ871">
        <v>12.758230210000001</v>
      </c>
      <c r="BA871" t="s">
        <v>120</v>
      </c>
      <c r="BB871" t="s">
        <v>64</v>
      </c>
    </row>
    <row r="872" spans="1:54" x14ac:dyDescent="0.3">
      <c r="A872">
        <v>1560</v>
      </c>
      <c r="B872" t="s">
        <v>5843</v>
      </c>
      <c r="C872" s="1">
        <v>42917</v>
      </c>
      <c r="D872">
        <v>7</v>
      </c>
      <c r="E872" t="s">
        <v>154</v>
      </c>
      <c r="F872" t="s">
        <v>206</v>
      </c>
      <c r="H872">
        <v>2017</v>
      </c>
      <c r="I872" t="s">
        <v>5844</v>
      </c>
      <c r="J872" t="s">
        <v>233</v>
      </c>
      <c r="K872" t="s">
        <v>81</v>
      </c>
      <c r="L872">
        <v>5</v>
      </c>
      <c r="M872" t="s">
        <v>58</v>
      </c>
      <c r="N872" t="s">
        <v>9704</v>
      </c>
      <c r="V872">
        <v>5</v>
      </c>
      <c r="AI872" t="s">
        <v>31</v>
      </c>
      <c r="AT872" t="s">
        <v>75</v>
      </c>
      <c r="AV872" t="s">
        <v>5845</v>
      </c>
      <c r="AY872">
        <v>12.3698101</v>
      </c>
      <c r="AZ872">
        <v>14.21105957</v>
      </c>
      <c r="BA872" t="s">
        <v>235</v>
      </c>
      <c r="BB872" t="s">
        <v>64</v>
      </c>
    </row>
    <row r="873" spans="1:54" x14ac:dyDescent="0.3">
      <c r="A873">
        <v>1573</v>
      </c>
      <c r="B873" t="s">
        <v>5889</v>
      </c>
      <c r="C873" s="1">
        <v>42933</v>
      </c>
      <c r="D873">
        <v>7</v>
      </c>
      <c r="E873" t="s">
        <v>154</v>
      </c>
      <c r="F873" t="s">
        <v>73</v>
      </c>
      <c r="H873">
        <v>2017</v>
      </c>
      <c r="I873" t="s">
        <v>5890</v>
      </c>
      <c r="J873" t="s">
        <v>696</v>
      </c>
      <c r="K873" t="s">
        <v>81</v>
      </c>
      <c r="L873">
        <v>9</v>
      </c>
      <c r="M873" t="s">
        <v>58</v>
      </c>
      <c r="N873" t="s">
        <v>9704</v>
      </c>
      <c r="V873">
        <v>1</v>
      </c>
      <c r="AE873">
        <v>8</v>
      </c>
      <c r="AK873" t="s">
        <v>33</v>
      </c>
      <c r="AQ873" t="s">
        <v>39</v>
      </c>
      <c r="AV873" t="s">
        <v>5886</v>
      </c>
      <c r="AW873" t="s">
        <v>5891</v>
      </c>
      <c r="AX873" t="s">
        <v>5892</v>
      </c>
      <c r="AY873">
        <v>11.799059870000001</v>
      </c>
      <c r="AZ873">
        <v>13.197159770000001</v>
      </c>
      <c r="BA873" t="s">
        <v>699</v>
      </c>
      <c r="BB873" t="s">
        <v>64</v>
      </c>
    </row>
    <row r="874" spans="1:54" x14ac:dyDescent="0.3">
      <c r="A874">
        <v>1585</v>
      </c>
      <c r="B874" t="s">
        <v>5930</v>
      </c>
      <c r="C874" s="1">
        <v>42943</v>
      </c>
      <c r="D874">
        <v>7</v>
      </c>
      <c r="E874" t="s">
        <v>154</v>
      </c>
      <c r="F874" t="s">
        <v>88</v>
      </c>
      <c r="H874">
        <v>2017</v>
      </c>
      <c r="I874" t="s">
        <v>5931</v>
      </c>
      <c r="J874" t="s">
        <v>117</v>
      </c>
      <c r="K874" t="s">
        <v>81</v>
      </c>
      <c r="L874">
        <v>5</v>
      </c>
      <c r="M874" t="s">
        <v>58</v>
      </c>
      <c r="N874" t="s">
        <v>9704</v>
      </c>
      <c r="AE874">
        <v>5</v>
      </c>
      <c r="AI874" t="s">
        <v>31</v>
      </c>
      <c r="AL874" t="s">
        <v>75</v>
      </c>
      <c r="AT874" t="s">
        <v>75</v>
      </c>
      <c r="AV874" t="s">
        <v>5932</v>
      </c>
      <c r="AY874">
        <v>11.15777016</v>
      </c>
      <c r="AZ874">
        <v>12.758230210000001</v>
      </c>
      <c r="BA874" t="s">
        <v>120</v>
      </c>
      <c r="BB874" t="s">
        <v>64</v>
      </c>
    </row>
    <row r="875" spans="1:54" x14ac:dyDescent="0.3">
      <c r="A875">
        <v>1587</v>
      </c>
      <c r="B875" t="s">
        <v>5937</v>
      </c>
      <c r="C875" s="1">
        <v>42948</v>
      </c>
      <c r="D875">
        <v>8</v>
      </c>
      <c r="E875" t="s">
        <v>212</v>
      </c>
      <c r="F875" t="s">
        <v>100</v>
      </c>
      <c r="H875">
        <v>2017</v>
      </c>
      <c r="I875" t="s">
        <v>5938</v>
      </c>
      <c r="J875" t="s">
        <v>785</v>
      </c>
      <c r="K875" t="s">
        <v>251</v>
      </c>
      <c r="L875">
        <v>8</v>
      </c>
      <c r="M875" t="s">
        <v>58</v>
      </c>
      <c r="N875" t="s">
        <v>9704</v>
      </c>
      <c r="AE875">
        <v>8</v>
      </c>
      <c r="AI875" t="s">
        <v>31</v>
      </c>
      <c r="AL875" t="s">
        <v>75</v>
      </c>
      <c r="AT875" t="s">
        <v>75</v>
      </c>
      <c r="AV875" t="s">
        <v>5939</v>
      </c>
      <c r="AW875" t="s">
        <v>5940</v>
      </c>
      <c r="AX875" t="s">
        <v>5941</v>
      </c>
      <c r="AY875">
        <v>10.807709689999999</v>
      </c>
      <c r="AZ875">
        <v>13.45641041</v>
      </c>
      <c r="BA875" t="s">
        <v>788</v>
      </c>
      <c r="BB875" t="s">
        <v>64</v>
      </c>
    </row>
    <row r="876" spans="1:54" x14ac:dyDescent="0.3">
      <c r="A876">
        <v>1594</v>
      </c>
      <c r="B876" t="s">
        <v>5969</v>
      </c>
      <c r="C876" s="1">
        <v>42957</v>
      </c>
      <c r="D876">
        <v>8</v>
      </c>
      <c r="E876" t="s">
        <v>212</v>
      </c>
      <c r="F876" t="s">
        <v>88</v>
      </c>
      <c r="H876">
        <v>2017</v>
      </c>
      <c r="I876" t="s">
        <v>5970</v>
      </c>
      <c r="J876" t="s">
        <v>785</v>
      </c>
      <c r="K876" t="s">
        <v>251</v>
      </c>
      <c r="L876">
        <v>40</v>
      </c>
      <c r="M876" t="s">
        <v>58</v>
      </c>
      <c r="N876" t="s">
        <v>9704</v>
      </c>
      <c r="AE876">
        <v>40</v>
      </c>
      <c r="AL876" t="s">
        <v>75</v>
      </c>
      <c r="AT876" t="s">
        <v>75</v>
      </c>
      <c r="AU876" t="s">
        <v>3420</v>
      </c>
      <c r="AV876" t="s">
        <v>5971</v>
      </c>
      <c r="AW876" t="s">
        <v>5972</v>
      </c>
      <c r="AX876" t="s">
        <v>5973</v>
      </c>
      <c r="AY876">
        <v>10.807709689999999</v>
      </c>
      <c r="AZ876">
        <v>13.45641041</v>
      </c>
      <c r="BA876" t="s">
        <v>788</v>
      </c>
      <c r="BB876" t="s">
        <v>64</v>
      </c>
    </row>
    <row r="877" spans="1:54" x14ac:dyDescent="0.3">
      <c r="A877">
        <v>1595</v>
      </c>
      <c r="B877" t="s">
        <v>5974</v>
      </c>
      <c r="C877" s="1">
        <v>42959</v>
      </c>
      <c r="D877">
        <v>8</v>
      </c>
      <c r="E877" t="s">
        <v>212</v>
      </c>
      <c r="F877" t="s">
        <v>206</v>
      </c>
      <c r="H877">
        <v>2017</v>
      </c>
      <c r="I877" t="s">
        <v>5975</v>
      </c>
      <c r="J877" t="s">
        <v>736</v>
      </c>
      <c r="K877" t="s">
        <v>81</v>
      </c>
      <c r="L877">
        <v>4</v>
      </c>
      <c r="M877" t="s">
        <v>58</v>
      </c>
      <c r="N877" t="s">
        <v>9704</v>
      </c>
      <c r="AE877">
        <v>4</v>
      </c>
      <c r="AI877" t="s">
        <v>31</v>
      </c>
      <c r="AL877" t="s">
        <v>75</v>
      </c>
      <c r="AT877" t="s">
        <v>75</v>
      </c>
      <c r="AV877" t="s">
        <v>5976</v>
      </c>
      <c r="AW877" t="s">
        <v>5977</v>
      </c>
      <c r="AX877" t="s">
        <v>5978</v>
      </c>
      <c r="AY877">
        <v>11.65330982</v>
      </c>
      <c r="AZ877">
        <v>13.411040310000001</v>
      </c>
      <c r="BA877" t="s">
        <v>739</v>
      </c>
      <c r="BB877" t="s">
        <v>64</v>
      </c>
    </row>
    <row r="878" spans="1:54" x14ac:dyDescent="0.3">
      <c r="A878">
        <v>1602</v>
      </c>
      <c r="B878" t="s">
        <v>6002</v>
      </c>
      <c r="C878" s="1">
        <v>42969</v>
      </c>
      <c r="D878">
        <v>8</v>
      </c>
      <c r="E878" t="s">
        <v>212</v>
      </c>
      <c r="F878" t="s">
        <v>100</v>
      </c>
      <c r="H878">
        <v>2017</v>
      </c>
      <c r="I878" t="s">
        <v>6003</v>
      </c>
      <c r="J878" t="s">
        <v>414</v>
      </c>
      <c r="K878" t="s">
        <v>81</v>
      </c>
      <c r="L878">
        <v>6</v>
      </c>
      <c r="M878" t="s">
        <v>58</v>
      </c>
      <c r="N878" t="s">
        <v>9704</v>
      </c>
      <c r="V878">
        <v>1</v>
      </c>
      <c r="AE878">
        <v>6</v>
      </c>
      <c r="AL878" t="s">
        <v>75</v>
      </c>
      <c r="AT878" t="s">
        <v>75</v>
      </c>
      <c r="AV878" t="s">
        <v>6004</v>
      </c>
      <c r="AW878" t="s">
        <v>6005</v>
      </c>
      <c r="AY878">
        <v>12.926239969999999</v>
      </c>
      <c r="AZ878">
        <v>13.57176018</v>
      </c>
      <c r="BA878" t="s">
        <v>417</v>
      </c>
      <c r="BB878" t="s">
        <v>64</v>
      </c>
    </row>
    <row r="879" spans="1:54" x14ac:dyDescent="0.3">
      <c r="A879">
        <v>1641</v>
      </c>
      <c r="B879" t="s">
        <v>6141</v>
      </c>
      <c r="C879" s="1">
        <v>43032</v>
      </c>
      <c r="D879">
        <v>10</v>
      </c>
      <c r="E879" t="s">
        <v>290</v>
      </c>
      <c r="F879" t="s">
        <v>100</v>
      </c>
      <c r="H879">
        <v>2017</v>
      </c>
      <c r="I879" t="s">
        <v>5509</v>
      </c>
      <c r="J879" t="s">
        <v>335</v>
      </c>
      <c r="K879" t="s">
        <v>336</v>
      </c>
      <c r="L879">
        <v>15</v>
      </c>
      <c r="M879" t="s">
        <v>58</v>
      </c>
      <c r="N879" t="s">
        <v>9704</v>
      </c>
      <c r="W879">
        <v>15</v>
      </c>
      <c r="AI879" t="s">
        <v>31</v>
      </c>
      <c r="AO879" t="s">
        <v>59</v>
      </c>
      <c r="AV879" t="s">
        <v>6142</v>
      </c>
      <c r="AW879" t="s">
        <v>6143</v>
      </c>
      <c r="AX879" t="s">
        <v>6144</v>
      </c>
      <c r="AY879">
        <v>11.742300029999999</v>
      </c>
      <c r="AZ879">
        <v>11.95750046</v>
      </c>
      <c r="BA879" t="s">
        <v>340</v>
      </c>
      <c r="BB879" t="s">
        <v>64</v>
      </c>
    </row>
    <row r="880" spans="1:54" x14ac:dyDescent="0.3">
      <c r="A880">
        <v>1642</v>
      </c>
      <c r="B880" t="s">
        <v>6145</v>
      </c>
      <c r="C880" s="1">
        <v>43036</v>
      </c>
      <c r="D880">
        <v>10</v>
      </c>
      <c r="E880" t="s">
        <v>290</v>
      </c>
      <c r="F880" t="s">
        <v>206</v>
      </c>
      <c r="H880">
        <v>2017</v>
      </c>
      <c r="I880" t="s">
        <v>6146</v>
      </c>
      <c r="J880" t="s">
        <v>785</v>
      </c>
      <c r="K880" t="s">
        <v>251</v>
      </c>
      <c r="L880">
        <v>2</v>
      </c>
      <c r="M880" t="s">
        <v>58</v>
      </c>
      <c r="N880" t="s">
        <v>9704</v>
      </c>
      <c r="V880">
        <v>2</v>
      </c>
      <c r="AK880" t="s">
        <v>33</v>
      </c>
      <c r="AT880" t="s">
        <v>75</v>
      </c>
      <c r="AV880" t="s">
        <v>6147</v>
      </c>
      <c r="AY880">
        <v>10.807709689999999</v>
      </c>
      <c r="AZ880">
        <v>13.45641041</v>
      </c>
      <c r="BA880" t="s">
        <v>788</v>
      </c>
      <c r="BB880" t="s">
        <v>64</v>
      </c>
    </row>
    <row r="881" spans="1:54" x14ac:dyDescent="0.3">
      <c r="A881">
        <v>1645</v>
      </c>
      <c r="B881" t="s">
        <v>6157</v>
      </c>
      <c r="C881" s="1">
        <v>43037</v>
      </c>
      <c r="D881">
        <v>10</v>
      </c>
      <c r="E881" t="s">
        <v>290</v>
      </c>
      <c r="F881" t="s">
        <v>56</v>
      </c>
      <c r="H881">
        <v>2017</v>
      </c>
      <c r="I881" t="s">
        <v>2401</v>
      </c>
      <c r="J881" t="s">
        <v>335</v>
      </c>
      <c r="K881" t="s">
        <v>336</v>
      </c>
      <c r="L881">
        <v>0</v>
      </c>
      <c r="M881" t="s">
        <v>58</v>
      </c>
      <c r="N881" t="s">
        <v>9704</v>
      </c>
      <c r="AT881" t="s">
        <v>75</v>
      </c>
      <c r="AV881" t="s">
        <v>6158</v>
      </c>
      <c r="AW881" t="s">
        <v>6159</v>
      </c>
      <c r="AX881" t="s">
        <v>6160</v>
      </c>
      <c r="AY881">
        <v>11.742300029999999</v>
      </c>
      <c r="AZ881">
        <v>11.95750046</v>
      </c>
      <c r="BA881" t="s">
        <v>340</v>
      </c>
      <c r="BB881" t="s">
        <v>64</v>
      </c>
    </row>
    <row r="882" spans="1:54" x14ac:dyDescent="0.3">
      <c r="A882">
        <v>1651</v>
      </c>
      <c r="B882" t="s">
        <v>6182</v>
      </c>
      <c r="C882" s="1">
        <v>43043</v>
      </c>
      <c r="D882">
        <v>11</v>
      </c>
      <c r="E882" t="s">
        <v>327</v>
      </c>
      <c r="F882" t="s">
        <v>206</v>
      </c>
      <c r="H882">
        <v>2017</v>
      </c>
      <c r="I882" t="s">
        <v>1870</v>
      </c>
      <c r="J882" t="s">
        <v>1498</v>
      </c>
      <c r="K882" t="s">
        <v>81</v>
      </c>
      <c r="L882">
        <v>1</v>
      </c>
      <c r="M882" t="s">
        <v>58</v>
      </c>
      <c r="N882" t="s">
        <v>9704</v>
      </c>
      <c r="AB882">
        <v>10</v>
      </c>
      <c r="AE882">
        <v>1</v>
      </c>
      <c r="AT882" t="s">
        <v>75</v>
      </c>
      <c r="AV882" t="s">
        <v>6183</v>
      </c>
      <c r="AY882">
        <v>11.094149590000001</v>
      </c>
      <c r="AZ882">
        <v>13.692230220000001</v>
      </c>
      <c r="BA882" t="s">
        <v>1499</v>
      </c>
      <c r="BB882" t="s">
        <v>64</v>
      </c>
    </row>
    <row r="883" spans="1:54" x14ac:dyDescent="0.3">
      <c r="A883">
        <v>1652</v>
      </c>
      <c r="B883" t="s">
        <v>6184</v>
      </c>
      <c r="C883" s="1">
        <v>43042</v>
      </c>
      <c r="D883">
        <v>11</v>
      </c>
      <c r="E883" t="s">
        <v>327</v>
      </c>
      <c r="F883" t="s">
        <v>203</v>
      </c>
      <c r="H883">
        <v>2017</v>
      </c>
      <c r="I883" t="s">
        <v>6185</v>
      </c>
      <c r="J883" t="s">
        <v>1332</v>
      </c>
      <c r="K883" t="s">
        <v>81</v>
      </c>
      <c r="L883">
        <v>6</v>
      </c>
      <c r="M883" t="s">
        <v>58</v>
      </c>
      <c r="N883" t="s">
        <v>9704</v>
      </c>
      <c r="AE883">
        <v>6</v>
      </c>
      <c r="AL883" t="s">
        <v>75</v>
      </c>
      <c r="AT883" t="s">
        <v>75</v>
      </c>
      <c r="AV883" t="s">
        <v>6186</v>
      </c>
      <c r="AW883" t="s">
        <v>6187</v>
      </c>
      <c r="AY883">
        <v>12.114700320000001</v>
      </c>
      <c r="AZ883">
        <v>12.8288002</v>
      </c>
      <c r="BA883" t="s">
        <v>1335</v>
      </c>
      <c r="BB883" t="s">
        <v>64</v>
      </c>
    </row>
    <row r="884" spans="1:54" x14ac:dyDescent="0.3">
      <c r="A884">
        <v>1654</v>
      </c>
      <c r="B884" t="s">
        <v>6191</v>
      </c>
      <c r="C884" s="1">
        <v>43045</v>
      </c>
      <c r="D884">
        <v>11</v>
      </c>
      <c r="E884" t="s">
        <v>327</v>
      </c>
      <c r="F884" t="s">
        <v>73</v>
      </c>
      <c r="H884">
        <v>2017</v>
      </c>
      <c r="I884" t="s">
        <v>2993</v>
      </c>
      <c r="J884" t="s">
        <v>785</v>
      </c>
      <c r="K884" t="s">
        <v>251</v>
      </c>
      <c r="L884">
        <v>45</v>
      </c>
      <c r="M884" t="s">
        <v>58</v>
      </c>
      <c r="N884" t="s">
        <v>9704</v>
      </c>
      <c r="P884" t="s">
        <v>2538</v>
      </c>
      <c r="V884">
        <v>42</v>
      </c>
      <c r="W884">
        <v>1</v>
      </c>
      <c r="AE884">
        <v>2</v>
      </c>
      <c r="AH884" t="s">
        <v>30</v>
      </c>
      <c r="AI884" t="s">
        <v>31</v>
      </c>
      <c r="AT884" t="s">
        <v>75</v>
      </c>
      <c r="AV884" t="s">
        <v>6190</v>
      </c>
      <c r="AW884" t="s">
        <v>6192</v>
      </c>
      <c r="AX884" t="s">
        <v>6193</v>
      </c>
      <c r="AY884">
        <v>10.807709689999999</v>
      </c>
      <c r="AZ884">
        <v>13.45641041</v>
      </c>
      <c r="BA884" t="s">
        <v>788</v>
      </c>
      <c r="BB884" t="s">
        <v>64</v>
      </c>
    </row>
    <row r="885" spans="1:54" x14ac:dyDescent="0.3">
      <c r="A885">
        <v>1657</v>
      </c>
      <c r="B885" t="s">
        <v>6204</v>
      </c>
      <c r="C885" s="1">
        <v>43050</v>
      </c>
      <c r="D885">
        <v>11</v>
      </c>
      <c r="E885" t="s">
        <v>327</v>
      </c>
      <c r="F885" t="s">
        <v>206</v>
      </c>
      <c r="H885">
        <v>2017</v>
      </c>
      <c r="I885" t="s">
        <v>3097</v>
      </c>
      <c r="J885" t="s">
        <v>938</v>
      </c>
      <c r="K885" t="s">
        <v>81</v>
      </c>
      <c r="L885">
        <v>2</v>
      </c>
      <c r="M885" t="s">
        <v>58</v>
      </c>
      <c r="N885" t="s">
        <v>9704</v>
      </c>
      <c r="AE885">
        <v>2</v>
      </c>
      <c r="AI885" t="s">
        <v>31</v>
      </c>
      <c r="AL885" t="s">
        <v>75</v>
      </c>
      <c r="AT885" t="s">
        <v>75</v>
      </c>
      <c r="AV885" t="s">
        <v>6205</v>
      </c>
      <c r="AY885">
        <v>10.65388012</v>
      </c>
      <c r="AZ885">
        <v>12.908920289999999</v>
      </c>
      <c r="BA885" t="s">
        <v>941</v>
      </c>
      <c r="BB885" t="s">
        <v>64</v>
      </c>
    </row>
    <row r="886" spans="1:54" x14ac:dyDescent="0.3">
      <c r="A886">
        <v>1658</v>
      </c>
      <c r="B886" t="s">
        <v>6206</v>
      </c>
      <c r="C886" s="1">
        <v>43054</v>
      </c>
      <c r="D886">
        <v>11</v>
      </c>
      <c r="E886" t="s">
        <v>327</v>
      </c>
      <c r="F886" t="s">
        <v>169</v>
      </c>
      <c r="H886">
        <v>2017</v>
      </c>
      <c r="J886" t="s">
        <v>80</v>
      </c>
      <c r="K886" t="s">
        <v>81</v>
      </c>
      <c r="L886">
        <v>18</v>
      </c>
      <c r="M886" t="s">
        <v>58</v>
      </c>
      <c r="N886" t="s">
        <v>9704</v>
      </c>
      <c r="V886">
        <v>4</v>
      </c>
      <c r="AE886">
        <v>14</v>
      </c>
      <c r="AK886" t="s">
        <v>33</v>
      </c>
      <c r="AT886" t="s">
        <v>75</v>
      </c>
      <c r="AV886" t="s">
        <v>6207</v>
      </c>
      <c r="AW886" t="s">
        <v>6208</v>
      </c>
      <c r="AX886" t="s">
        <v>6209</v>
      </c>
      <c r="AY886">
        <v>11.834199910000001</v>
      </c>
      <c r="AZ886">
        <v>13.063899989999999</v>
      </c>
      <c r="BA886" t="s">
        <v>85</v>
      </c>
      <c r="BB886" t="s">
        <v>64</v>
      </c>
    </row>
    <row r="887" spans="1:54" x14ac:dyDescent="0.3">
      <c r="A887">
        <v>1659</v>
      </c>
      <c r="B887" t="s">
        <v>6210</v>
      </c>
      <c r="C887" s="1">
        <v>43054</v>
      </c>
      <c r="D887">
        <v>11</v>
      </c>
      <c r="E887" t="s">
        <v>327</v>
      </c>
      <c r="F887" t="s">
        <v>169</v>
      </c>
      <c r="H887">
        <v>2017</v>
      </c>
      <c r="I887" t="s">
        <v>6211</v>
      </c>
      <c r="J887" t="s">
        <v>785</v>
      </c>
      <c r="K887" t="s">
        <v>251</v>
      </c>
      <c r="L887">
        <v>0</v>
      </c>
      <c r="M887" t="s">
        <v>58</v>
      </c>
      <c r="N887" t="s">
        <v>9704</v>
      </c>
      <c r="P887" t="s">
        <v>2538</v>
      </c>
      <c r="AE887">
        <v>0</v>
      </c>
      <c r="AI887" t="s">
        <v>31</v>
      </c>
      <c r="AT887" t="s">
        <v>75</v>
      </c>
      <c r="AV887" t="s">
        <v>6212</v>
      </c>
      <c r="AY887">
        <v>10.807709689999999</v>
      </c>
      <c r="AZ887">
        <v>13.45641041</v>
      </c>
      <c r="BA887" t="s">
        <v>788</v>
      </c>
      <c r="BB887" t="s">
        <v>64</v>
      </c>
    </row>
    <row r="888" spans="1:54" x14ac:dyDescent="0.3">
      <c r="A888">
        <v>1660</v>
      </c>
      <c r="B888" t="s">
        <v>6213</v>
      </c>
      <c r="C888" s="1">
        <v>43057</v>
      </c>
      <c r="D888">
        <v>11</v>
      </c>
      <c r="E888" t="s">
        <v>327</v>
      </c>
      <c r="F888" t="s">
        <v>206</v>
      </c>
      <c r="H888">
        <v>2017</v>
      </c>
      <c r="I888" t="s">
        <v>6214</v>
      </c>
      <c r="J888" t="s">
        <v>696</v>
      </c>
      <c r="K888" t="s">
        <v>81</v>
      </c>
      <c r="L888">
        <v>6</v>
      </c>
      <c r="M888" t="s">
        <v>58</v>
      </c>
      <c r="N888" t="s">
        <v>9704</v>
      </c>
      <c r="V888">
        <v>4</v>
      </c>
      <c r="AE888">
        <v>2</v>
      </c>
      <c r="AK888" t="s">
        <v>33</v>
      </c>
      <c r="AT888" t="s">
        <v>75</v>
      </c>
      <c r="AV888" t="s">
        <v>6215</v>
      </c>
      <c r="AW888" t="s">
        <v>6216</v>
      </c>
      <c r="AX888" t="s">
        <v>6217</v>
      </c>
      <c r="AY888">
        <v>11.799059870000001</v>
      </c>
      <c r="AZ888">
        <v>13.197159770000001</v>
      </c>
      <c r="BA888" t="s">
        <v>699</v>
      </c>
      <c r="BB888" t="s">
        <v>64</v>
      </c>
    </row>
    <row r="889" spans="1:54" x14ac:dyDescent="0.3">
      <c r="A889">
        <v>1678</v>
      </c>
      <c r="B889" t="s">
        <v>6281</v>
      </c>
      <c r="C889" s="1">
        <v>43094</v>
      </c>
      <c r="D889">
        <v>12</v>
      </c>
      <c r="E889" t="s">
        <v>390</v>
      </c>
      <c r="F889" t="s">
        <v>73</v>
      </c>
      <c r="H889">
        <v>2017</v>
      </c>
      <c r="I889" t="s">
        <v>6282</v>
      </c>
      <c r="J889" t="s">
        <v>2356</v>
      </c>
      <c r="K889" t="s">
        <v>251</v>
      </c>
      <c r="L889">
        <v>4</v>
      </c>
      <c r="M889" t="s">
        <v>58</v>
      </c>
      <c r="N889" t="s">
        <v>9704</v>
      </c>
      <c r="AE889">
        <v>4</v>
      </c>
      <c r="AI889" t="s">
        <v>31</v>
      </c>
      <c r="AT889" t="s">
        <v>75</v>
      </c>
      <c r="AV889" t="s">
        <v>6283</v>
      </c>
      <c r="AW889" t="s">
        <v>6284</v>
      </c>
      <c r="AY889">
        <v>10.63072968</v>
      </c>
      <c r="AZ889">
        <v>13.39556026</v>
      </c>
      <c r="BA889" t="s">
        <v>2359</v>
      </c>
      <c r="BB889" t="s">
        <v>64</v>
      </c>
    </row>
    <row r="890" spans="1:54" x14ac:dyDescent="0.3">
      <c r="A890">
        <v>1682</v>
      </c>
      <c r="B890" t="s">
        <v>6296</v>
      </c>
      <c r="C890" s="1">
        <v>43101</v>
      </c>
      <c r="D890">
        <v>1</v>
      </c>
      <c r="E890" t="s">
        <v>500</v>
      </c>
      <c r="F890" t="s">
        <v>73</v>
      </c>
      <c r="H890">
        <v>2018</v>
      </c>
      <c r="J890" t="s">
        <v>785</v>
      </c>
      <c r="K890" t="s">
        <v>251</v>
      </c>
      <c r="L890">
        <v>3</v>
      </c>
      <c r="M890" t="s">
        <v>58</v>
      </c>
      <c r="N890" t="s">
        <v>9704</v>
      </c>
      <c r="AE890">
        <v>3</v>
      </c>
      <c r="AH890" t="s">
        <v>30</v>
      </c>
      <c r="AT890" t="s">
        <v>75</v>
      </c>
      <c r="AV890" t="s">
        <v>6297</v>
      </c>
      <c r="AW890" t="s">
        <v>6298</v>
      </c>
      <c r="AX890" t="s">
        <v>6299</v>
      </c>
      <c r="AY890">
        <v>10.807709689999999</v>
      </c>
      <c r="AZ890">
        <v>13.45641041</v>
      </c>
      <c r="BA890" t="s">
        <v>788</v>
      </c>
      <c r="BB890" t="s">
        <v>64</v>
      </c>
    </row>
    <row r="891" spans="1:54" x14ac:dyDescent="0.3">
      <c r="A891">
        <v>1690</v>
      </c>
      <c r="B891" t="s">
        <v>6323</v>
      </c>
      <c r="C891" s="1">
        <v>43116</v>
      </c>
      <c r="D891">
        <v>1</v>
      </c>
      <c r="E891" t="s">
        <v>500</v>
      </c>
      <c r="F891" t="s">
        <v>100</v>
      </c>
      <c r="H891">
        <v>2018</v>
      </c>
      <c r="I891" t="s">
        <v>6324</v>
      </c>
      <c r="J891" t="s">
        <v>785</v>
      </c>
      <c r="K891" t="s">
        <v>251</v>
      </c>
      <c r="L891">
        <v>5</v>
      </c>
      <c r="M891" t="s">
        <v>58</v>
      </c>
      <c r="N891" t="s">
        <v>9704</v>
      </c>
      <c r="P891" t="s">
        <v>2538</v>
      </c>
      <c r="V891">
        <v>2</v>
      </c>
      <c r="AB891">
        <v>5</v>
      </c>
      <c r="AE891">
        <v>3</v>
      </c>
      <c r="AI891" t="s">
        <v>31</v>
      </c>
      <c r="AL891" t="s">
        <v>75</v>
      </c>
      <c r="AT891" t="s">
        <v>75</v>
      </c>
      <c r="AU891" t="s">
        <v>6325</v>
      </c>
      <c r="AV891" t="s">
        <v>6326</v>
      </c>
      <c r="AW891" t="s">
        <v>6327</v>
      </c>
      <c r="AX891" t="s">
        <v>6328</v>
      </c>
      <c r="AY891">
        <v>10.81138039</v>
      </c>
      <c r="AZ891">
        <v>13.45882988</v>
      </c>
      <c r="BA891" t="s">
        <v>788</v>
      </c>
      <c r="BB891" t="s">
        <v>64</v>
      </c>
    </row>
    <row r="892" spans="1:54" x14ac:dyDescent="0.3">
      <c r="A892">
        <v>1693</v>
      </c>
      <c r="B892" t="s">
        <v>6337</v>
      </c>
      <c r="C892" s="1">
        <v>43118</v>
      </c>
      <c r="D892">
        <v>1</v>
      </c>
      <c r="E892" t="s">
        <v>500</v>
      </c>
      <c r="F892" t="s">
        <v>88</v>
      </c>
      <c r="H892">
        <v>2018</v>
      </c>
      <c r="I892" t="s">
        <v>2269</v>
      </c>
      <c r="J892" t="s">
        <v>785</v>
      </c>
      <c r="K892" t="s">
        <v>251</v>
      </c>
      <c r="L892">
        <v>5</v>
      </c>
      <c r="M892" t="s">
        <v>58</v>
      </c>
      <c r="N892" t="s">
        <v>9704</v>
      </c>
      <c r="AE892">
        <v>5</v>
      </c>
      <c r="AI892" t="s">
        <v>31</v>
      </c>
      <c r="AT892" t="s">
        <v>75</v>
      </c>
      <c r="AV892" t="s">
        <v>6338</v>
      </c>
      <c r="AW892" t="s">
        <v>6339</v>
      </c>
      <c r="AX892" t="s">
        <v>6340</v>
      </c>
      <c r="AY892">
        <v>10.81138039</v>
      </c>
      <c r="AZ892">
        <v>13.45882988</v>
      </c>
      <c r="BA892" t="s">
        <v>788</v>
      </c>
      <c r="BB892" t="s">
        <v>64</v>
      </c>
    </row>
    <row r="893" spans="1:54" x14ac:dyDescent="0.3">
      <c r="A893">
        <v>1702</v>
      </c>
      <c r="B893" t="s">
        <v>6368</v>
      </c>
      <c r="C893" s="1">
        <v>43135</v>
      </c>
      <c r="D893">
        <v>2</v>
      </c>
      <c r="E893" t="s">
        <v>650</v>
      </c>
      <c r="F893" t="s">
        <v>56</v>
      </c>
      <c r="H893">
        <v>2018</v>
      </c>
      <c r="I893" t="s">
        <v>6369</v>
      </c>
      <c r="J893" t="s">
        <v>80</v>
      </c>
      <c r="K893" t="s">
        <v>81</v>
      </c>
      <c r="L893">
        <v>3</v>
      </c>
      <c r="M893" t="s">
        <v>58</v>
      </c>
      <c r="N893" t="s">
        <v>9704</v>
      </c>
      <c r="AE893">
        <v>3</v>
      </c>
      <c r="AI893" t="s">
        <v>31</v>
      </c>
      <c r="AL893" t="s">
        <v>75</v>
      </c>
      <c r="AT893" t="s">
        <v>75</v>
      </c>
      <c r="AV893" t="s">
        <v>6370</v>
      </c>
      <c r="AY893">
        <v>11.836959999999999</v>
      </c>
      <c r="AZ893">
        <v>13.144749640000001</v>
      </c>
      <c r="BA893" t="s">
        <v>85</v>
      </c>
      <c r="BB893" t="s">
        <v>64</v>
      </c>
    </row>
    <row r="894" spans="1:54" x14ac:dyDescent="0.3">
      <c r="A894">
        <v>1717</v>
      </c>
      <c r="B894" t="s">
        <v>6430</v>
      </c>
      <c r="C894" s="1">
        <v>43160</v>
      </c>
      <c r="D894">
        <v>3</v>
      </c>
      <c r="E894" t="s">
        <v>828</v>
      </c>
      <c r="F894" t="s">
        <v>88</v>
      </c>
      <c r="H894">
        <v>2018</v>
      </c>
      <c r="I894" t="s">
        <v>6431</v>
      </c>
      <c r="J894" t="s">
        <v>785</v>
      </c>
      <c r="K894" t="s">
        <v>251</v>
      </c>
      <c r="L894">
        <v>1</v>
      </c>
      <c r="M894" t="s">
        <v>58</v>
      </c>
      <c r="N894" t="s">
        <v>9704</v>
      </c>
      <c r="P894" t="s">
        <v>2538</v>
      </c>
      <c r="V894">
        <v>1</v>
      </c>
      <c r="AB894">
        <v>3</v>
      </c>
      <c r="AI894" t="s">
        <v>31</v>
      </c>
      <c r="AT894" t="s">
        <v>75</v>
      </c>
      <c r="AV894" t="s">
        <v>6432</v>
      </c>
      <c r="AY894">
        <v>10.81138</v>
      </c>
      <c r="AZ894">
        <v>13.45882988</v>
      </c>
      <c r="BA894" t="s">
        <v>788</v>
      </c>
      <c r="BB894" t="s">
        <v>64</v>
      </c>
    </row>
    <row r="895" spans="1:54" x14ac:dyDescent="0.3">
      <c r="A895">
        <v>1723</v>
      </c>
      <c r="B895" t="s">
        <v>6448</v>
      </c>
      <c r="C895" s="1">
        <v>43165</v>
      </c>
      <c r="D895">
        <v>3</v>
      </c>
      <c r="E895" t="s">
        <v>828</v>
      </c>
      <c r="F895" t="s">
        <v>100</v>
      </c>
      <c r="H895">
        <v>2018</v>
      </c>
      <c r="I895" t="s">
        <v>2103</v>
      </c>
      <c r="J895" t="s">
        <v>233</v>
      </c>
      <c r="K895" t="s">
        <v>81</v>
      </c>
      <c r="L895">
        <v>3</v>
      </c>
      <c r="M895" t="s">
        <v>58</v>
      </c>
      <c r="N895" t="s">
        <v>9704</v>
      </c>
      <c r="AE895">
        <v>3</v>
      </c>
      <c r="AI895" t="s">
        <v>31</v>
      </c>
      <c r="AT895" t="s">
        <v>75</v>
      </c>
      <c r="AV895" t="s">
        <v>6445</v>
      </c>
      <c r="AW895" t="s">
        <v>6446</v>
      </c>
      <c r="AY895">
        <v>12.369809999999999</v>
      </c>
      <c r="AZ895">
        <v>14.21105957</v>
      </c>
      <c r="BA895" t="s">
        <v>235</v>
      </c>
      <c r="BB895" t="s">
        <v>64</v>
      </c>
    </row>
    <row r="896" spans="1:54" x14ac:dyDescent="0.3">
      <c r="A896">
        <v>1725</v>
      </c>
      <c r="B896" t="s">
        <v>6451</v>
      </c>
      <c r="C896" s="1">
        <v>43173</v>
      </c>
      <c r="D896">
        <v>3</v>
      </c>
      <c r="E896" t="s">
        <v>828</v>
      </c>
      <c r="F896" t="s">
        <v>169</v>
      </c>
      <c r="H896">
        <v>2018</v>
      </c>
      <c r="I896" t="s">
        <v>6452</v>
      </c>
      <c r="J896" t="s">
        <v>80</v>
      </c>
      <c r="K896" t="s">
        <v>81</v>
      </c>
      <c r="L896">
        <v>2</v>
      </c>
      <c r="M896" t="s">
        <v>58</v>
      </c>
      <c r="N896" t="s">
        <v>9704</v>
      </c>
      <c r="V896">
        <v>2</v>
      </c>
      <c r="AK896" t="s">
        <v>33</v>
      </c>
      <c r="AT896" t="s">
        <v>75</v>
      </c>
      <c r="AV896" t="s">
        <v>6453</v>
      </c>
      <c r="AW896" t="s">
        <v>6454</v>
      </c>
      <c r="AY896">
        <v>11.836959999999999</v>
      </c>
      <c r="AZ896">
        <v>13.144749640000001</v>
      </c>
      <c r="BA896" t="s">
        <v>85</v>
      </c>
      <c r="BB896" t="s">
        <v>64</v>
      </c>
    </row>
    <row r="897" spans="1:54" x14ac:dyDescent="0.3">
      <c r="A897">
        <v>1726</v>
      </c>
      <c r="B897" t="s">
        <v>6455</v>
      </c>
      <c r="C897" s="1">
        <v>43174</v>
      </c>
      <c r="D897">
        <v>3</v>
      </c>
      <c r="E897" t="s">
        <v>828</v>
      </c>
      <c r="F897" t="s">
        <v>88</v>
      </c>
      <c r="H897">
        <v>2018</v>
      </c>
      <c r="J897" t="s">
        <v>6456</v>
      </c>
      <c r="K897" t="s">
        <v>6456</v>
      </c>
      <c r="L897">
        <v>0</v>
      </c>
      <c r="M897" t="s">
        <v>58</v>
      </c>
      <c r="N897" t="s">
        <v>9704</v>
      </c>
      <c r="AB897">
        <v>8</v>
      </c>
      <c r="AT897" t="s">
        <v>75</v>
      </c>
      <c r="AV897" t="s">
        <v>6457</v>
      </c>
      <c r="AY897">
        <v>7.8411797999999999</v>
      </c>
      <c r="AZ897">
        <v>3.9259700780000002</v>
      </c>
      <c r="BA897" t="s">
        <v>6458</v>
      </c>
      <c r="BB897" t="s">
        <v>64</v>
      </c>
    </row>
    <row r="898" spans="1:54" x14ac:dyDescent="0.3">
      <c r="A898">
        <v>1729</v>
      </c>
      <c r="B898" t="s">
        <v>6466</v>
      </c>
      <c r="C898" s="1">
        <v>43184</v>
      </c>
      <c r="D898">
        <v>3</v>
      </c>
      <c r="E898" t="s">
        <v>828</v>
      </c>
      <c r="F898" t="s">
        <v>56</v>
      </c>
      <c r="H898">
        <v>2018</v>
      </c>
      <c r="I898" t="s">
        <v>6467</v>
      </c>
      <c r="J898" t="s">
        <v>736</v>
      </c>
      <c r="K898" t="s">
        <v>81</v>
      </c>
      <c r="L898">
        <v>1</v>
      </c>
      <c r="M898" t="s">
        <v>58</v>
      </c>
      <c r="N898" t="s">
        <v>9704</v>
      </c>
      <c r="V898">
        <v>1</v>
      </c>
      <c r="AI898" t="s">
        <v>31</v>
      </c>
      <c r="AT898" t="s">
        <v>75</v>
      </c>
      <c r="AV898" t="s">
        <v>6468</v>
      </c>
      <c r="AW898" t="s">
        <v>6469</v>
      </c>
      <c r="AY898">
        <v>11.653309999999999</v>
      </c>
      <c r="AZ898">
        <v>13.411040310000001</v>
      </c>
      <c r="BA898" t="s">
        <v>739</v>
      </c>
      <c r="BB898" t="s">
        <v>64</v>
      </c>
    </row>
    <row r="899" spans="1:54" x14ac:dyDescent="0.3">
      <c r="A899">
        <v>1743</v>
      </c>
      <c r="B899" t="s">
        <v>6516</v>
      </c>
      <c r="C899" s="1">
        <v>43216</v>
      </c>
      <c r="D899">
        <v>4</v>
      </c>
      <c r="E899" t="s">
        <v>949</v>
      </c>
      <c r="F899" t="s">
        <v>88</v>
      </c>
      <c r="H899">
        <v>2018</v>
      </c>
      <c r="I899" t="s">
        <v>6517</v>
      </c>
      <c r="J899" t="s">
        <v>80</v>
      </c>
      <c r="K899" t="s">
        <v>81</v>
      </c>
      <c r="L899">
        <v>6</v>
      </c>
      <c r="M899" t="s">
        <v>58</v>
      </c>
      <c r="N899" t="s">
        <v>9704</v>
      </c>
      <c r="V899">
        <v>2</v>
      </c>
      <c r="Y899">
        <v>1</v>
      </c>
      <c r="AE899">
        <v>3</v>
      </c>
      <c r="AI899" t="s">
        <v>31</v>
      </c>
      <c r="AK899" t="s">
        <v>33</v>
      </c>
      <c r="AT899" t="s">
        <v>75</v>
      </c>
      <c r="AU899" t="s">
        <v>6518</v>
      </c>
      <c r="AV899" t="s">
        <v>6519</v>
      </c>
      <c r="AW899" t="s">
        <v>6520</v>
      </c>
      <c r="AX899" t="s">
        <v>6521</v>
      </c>
      <c r="AY899">
        <v>11.836959999999999</v>
      </c>
      <c r="AZ899">
        <v>13.144749640000001</v>
      </c>
      <c r="BA899" t="s">
        <v>85</v>
      </c>
      <c r="BB899" t="s">
        <v>64</v>
      </c>
    </row>
    <row r="900" spans="1:54" x14ac:dyDescent="0.3">
      <c r="A900">
        <v>1746</v>
      </c>
      <c r="B900" t="s">
        <v>6531</v>
      </c>
      <c r="C900" s="1">
        <v>43222</v>
      </c>
      <c r="D900">
        <v>5</v>
      </c>
      <c r="E900" t="s">
        <v>55</v>
      </c>
      <c r="F900" t="s">
        <v>169</v>
      </c>
      <c r="H900">
        <v>2018</v>
      </c>
      <c r="I900" t="s">
        <v>3761</v>
      </c>
      <c r="J900" t="s">
        <v>736</v>
      </c>
      <c r="K900" t="s">
        <v>81</v>
      </c>
      <c r="L900">
        <v>10</v>
      </c>
      <c r="M900" t="s">
        <v>58</v>
      </c>
      <c r="N900" t="s">
        <v>9704</v>
      </c>
      <c r="AE900">
        <v>10</v>
      </c>
      <c r="AI900" t="s">
        <v>31</v>
      </c>
      <c r="AV900" t="s">
        <v>6532</v>
      </c>
      <c r="AW900" t="s">
        <v>6533</v>
      </c>
      <c r="AX900" t="s">
        <v>6534</v>
      </c>
      <c r="AY900">
        <v>11.653309999999999</v>
      </c>
      <c r="AZ900">
        <v>13.411040310000001</v>
      </c>
      <c r="BA900" t="s">
        <v>739</v>
      </c>
      <c r="BB900" t="s">
        <v>64</v>
      </c>
    </row>
    <row r="901" spans="1:54" x14ac:dyDescent="0.3">
      <c r="A901">
        <v>1760</v>
      </c>
      <c r="B901" t="s">
        <v>6579</v>
      </c>
      <c r="C901" s="1">
        <v>43240</v>
      </c>
      <c r="D901">
        <v>5</v>
      </c>
      <c r="E901" t="s">
        <v>55</v>
      </c>
      <c r="F901" t="s">
        <v>56</v>
      </c>
      <c r="H901">
        <v>2018</v>
      </c>
      <c r="I901" t="s">
        <v>6580</v>
      </c>
      <c r="J901" t="s">
        <v>6581</v>
      </c>
      <c r="K901" t="s">
        <v>1251</v>
      </c>
      <c r="L901">
        <v>40</v>
      </c>
      <c r="M901" t="s">
        <v>58</v>
      </c>
      <c r="N901" t="s">
        <v>9704</v>
      </c>
      <c r="P901" t="s">
        <v>2538</v>
      </c>
      <c r="AE901">
        <v>20</v>
      </c>
      <c r="AL901" t="s">
        <v>75</v>
      </c>
      <c r="AT901" t="s">
        <v>75</v>
      </c>
      <c r="AU901" t="s">
        <v>6582</v>
      </c>
      <c r="AV901" t="s">
        <v>6578</v>
      </c>
      <c r="AW901" t="s">
        <v>6583</v>
      </c>
      <c r="AY901">
        <v>8.3946400000000008</v>
      </c>
      <c r="AZ901">
        <v>7.072659969</v>
      </c>
      <c r="BA901" t="s">
        <v>6584</v>
      </c>
      <c r="BB901" t="s">
        <v>64</v>
      </c>
    </row>
    <row r="902" spans="1:54" x14ac:dyDescent="0.3">
      <c r="A902">
        <v>1761</v>
      </c>
      <c r="B902" t="s">
        <v>6585</v>
      </c>
      <c r="C902" s="1">
        <v>43247</v>
      </c>
      <c r="D902">
        <v>5</v>
      </c>
      <c r="E902" t="s">
        <v>55</v>
      </c>
      <c r="F902" t="s">
        <v>56</v>
      </c>
      <c r="H902">
        <v>2018</v>
      </c>
      <c r="I902" t="s">
        <v>6586</v>
      </c>
      <c r="J902" t="s">
        <v>736</v>
      </c>
      <c r="K902" t="s">
        <v>81</v>
      </c>
      <c r="L902">
        <v>5</v>
      </c>
      <c r="M902" t="s">
        <v>58</v>
      </c>
      <c r="N902" t="s">
        <v>9704</v>
      </c>
      <c r="V902">
        <v>2</v>
      </c>
      <c r="AE902">
        <v>3</v>
      </c>
      <c r="AK902" t="s">
        <v>33</v>
      </c>
      <c r="AQ902" t="s">
        <v>39</v>
      </c>
      <c r="AT902" t="s">
        <v>75</v>
      </c>
      <c r="AV902" t="s">
        <v>6587</v>
      </c>
      <c r="AW902" t="s">
        <v>6588</v>
      </c>
      <c r="AX902" t="s">
        <v>6589</v>
      </c>
      <c r="AY902">
        <v>11.653309999999999</v>
      </c>
      <c r="AZ902">
        <v>13.411040310000001</v>
      </c>
      <c r="BA902" t="s">
        <v>739</v>
      </c>
      <c r="BB902" t="s">
        <v>64</v>
      </c>
    </row>
    <row r="903" spans="1:54" x14ac:dyDescent="0.3">
      <c r="A903">
        <v>1769</v>
      </c>
      <c r="B903" t="s">
        <v>6619</v>
      </c>
      <c r="C903" s="1">
        <v>43262</v>
      </c>
      <c r="D903">
        <v>6</v>
      </c>
      <c r="E903" t="s">
        <v>87</v>
      </c>
      <c r="F903" t="s">
        <v>73</v>
      </c>
      <c r="H903">
        <v>2018</v>
      </c>
      <c r="J903" t="s">
        <v>80</v>
      </c>
      <c r="K903" t="s">
        <v>81</v>
      </c>
      <c r="L903">
        <v>3</v>
      </c>
      <c r="M903" t="s">
        <v>58</v>
      </c>
      <c r="N903" t="s">
        <v>9704</v>
      </c>
      <c r="V903">
        <v>1</v>
      </c>
      <c r="AE903">
        <v>2</v>
      </c>
      <c r="AK903" t="s">
        <v>33</v>
      </c>
      <c r="AT903" t="s">
        <v>75</v>
      </c>
      <c r="AV903" t="s">
        <v>6620</v>
      </c>
      <c r="AW903" t="s">
        <v>6621</v>
      </c>
      <c r="AX903" t="s">
        <v>6622</v>
      </c>
      <c r="AY903">
        <v>11.836959999999999</v>
      </c>
      <c r="AZ903">
        <v>13.144749640000001</v>
      </c>
      <c r="BA903" t="s">
        <v>85</v>
      </c>
      <c r="BB903" t="s">
        <v>64</v>
      </c>
    </row>
    <row r="904" spans="1:54" x14ac:dyDescent="0.3">
      <c r="A904">
        <v>1770</v>
      </c>
      <c r="B904" t="s">
        <v>6623</v>
      </c>
      <c r="C904" s="1">
        <v>43262</v>
      </c>
      <c r="D904">
        <v>6</v>
      </c>
      <c r="E904" t="s">
        <v>87</v>
      </c>
      <c r="F904" t="s">
        <v>73</v>
      </c>
      <c r="H904">
        <v>2018</v>
      </c>
      <c r="I904" t="s">
        <v>2269</v>
      </c>
      <c r="J904" t="s">
        <v>785</v>
      </c>
      <c r="K904" t="s">
        <v>251</v>
      </c>
      <c r="L904">
        <v>1</v>
      </c>
      <c r="M904" t="s">
        <v>58</v>
      </c>
      <c r="N904" t="s">
        <v>9704</v>
      </c>
      <c r="V904">
        <v>1</v>
      </c>
      <c r="AL904" t="s">
        <v>75</v>
      </c>
      <c r="AT904" t="s">
        <v>75</v>
      </c>
      <c r="AV904" t="s">
        <v>6624</v>
      </c>
      <c r="AW904" t="s">
        <v>6625</v>
      </c>
      <c r="AX904" t="s">
        <v>6626</v>
      </c>
      <c r="AY904">
        <v>10.81138</v>
      </c>
      <c r="AZ904">
        <v>13.45882988</v>
      </c>
      <c r="BA904" t="s">
        <v>788</v>
      </c>
      <c r="BB904" t="s">
        <v>64</v>
      </c>
    </row>
    <row r="905" spans="1:54" x14ac:dyDescent="0.3">
      <c r="A905">
        <v>1772</v>
      </c>
      <c r="B905" t="s">
        <v>6632</v>
      </c>
      <c r="C905" s="1">
        <v>43267</v>
      </c>
      <c r="D905">
        <v>6</v>
      </c>
      <c r="E905" t="s">
        <v>87</v>
      </c>
      <c r="F905" t="s">
        <v>206</v>
      </c>
      <c r="H905">
        <v>2018</v>
      </c>
      <c r="I905" t="s">
        <v>6633</v>
      </c>
      <c r="J905" t="s">
        <v>117</v>
      </c>
      <c r="K905" t="s">
        <v>81</v>
      </c>
      <c r="L905">
        <v>43</v>
      </c>
      <c r="M905" t="s">
        <v>58</v>
      </c>
      <c r="N905" t="s">
        <v>9704</v>
      </c>
      <c r="V905">
        <v>6</v>
      </c>
      <c r="AE905">
        <v>37</v>
      </c>
      <c r="AH905" t="s">
        <v>30</v>
      </c>
      <c r="AK905" t="s">
        <v>33</v>
      </c>
      <c r="AT905" t="s">
        <v>75</v>
      </c>
      <c r="AV905" t="s">
        <v>6634</v>
      </c>
      <c r="AW905" t="s">
        <v>6635</v>
      </c>
      <c r="AX905" t="s">
        <v>6636</v>
      </c>
      <c r="AY905">
        <v>11.16417</v>
      </c>
      <c r="AZ905">
        <v>12.761799809999999</v>
      </c>
      <c r="BA905" t="s">
        <v>120</v>
      </c>
      <c r="BB905" t="s">
        <v>64</v>
      </c>
    </row>
    <row r="906" spans="1:54" x14ac:dyDescent="0.3">
      <c r="A906">
        <v>1775</v>
      </c>
      <c r="B906" t="s">
        <v>6645</v>
      </c>
      <c r="C906" s="1">
        <v>43274</v>
      </c>
      <c r="D906">
        <v>6</v>
      </c>
      <c r="E906" t="s">
        <v>87</v>
      </c>
      <c r="F906" t="s">
        <v>206</v>
      </c>
      <c r="H906">
        <v>2018</v>
      </c>
      <c r="I906" t="s">
        <v>6646</v>
      </c>
      <c r="J906" t="s">
        <v>736</v>
      </c>
      <c r="K906" t="s">
        <v>81</v>
      </c>
      <c r="L906">
        <v>5</v>
      </c>
      <c r="M906" t="s">
        <v>58</v>
      </c>
      <c r="N906" t="s">
        <v>9704</v>
      </c>
      <c r="V906">
        <v>1</v>
      </c>
      <c r="AE906">
        <v>4</v>
      </c>
      <c r="AI906" t="s">
        <v>31</v>
      </c>
      <c r="AK906" t="s">
        <v>33</v>
      </c>
      <c r="AT906" t="s">
        <v>75</v>
      </c>
      <c r="AV906" t="s">
        <v>6647</v>
      </c>
      <c r="AW906" t="s">
        <v>6648</v>
      </c>
      <c r="AX906" t="s">
        <v>6649</v>
      </c>
      <c r="AY906">
        <v>11.653309999999999</v>
      </c>
      <c r="AZ906">
        <v>13.411040310000001</v>
      </c>
      <c r="BA906" t="s">
        <v>739</v>
      </c>
      <c r="BB906" t="s">
        <v>64</v>
      </c>
    </row>
    <row r="907" spans="1:54" x14ac:dyDescent="0.3">
      <c r="A907">
        <v>1777</v>
      </c>
      <c r="B907" t="s">
        <v>6655</v>
      </c>
      <c r="C907" s="1">
        <v>43277</v>
      </c>
      <c r="D907">
        <v>6</v>
      </c>
      <c r="E907" t="s">
        <v>87</v>
      </c>
      <c r="F907" t="s">
        <v>100</v>
      </c>
      <c r="H907">
        <v>2018</v>
      </c>
      <c r="J907" t="s">
        <v>117</v>
      </c>
      <c r="K907" t="s">
        <v>81</v>
      </c>
      <c r="L907">
        <v>7</v>
      </c>
      <c r="M907" t="s">
        <v>58</v>
      </c>
      <c r="N907" t="s">
        <v>9704</v>
      </c>
      <c r="AE907">
        <v>7</v>
      </c>
      <c r="AI907" t="s">
        <v>31</v>
      </c>
      <c r="AL907" t="s">
        <v>75</v>
      </c>
      <c r="AT907" t="s">
        <v>75</v>
      </c>
      <c r="AV907" t="s">
        <v>6656</v>
      </c>
      <c r="AY907">
        <v>11.16417</v>
      </c>
      <c r="AZ907">
        <v>12.761799809999999</v>
      </c>
      <c r="BA907" t="s">
        <v>120</v>
      </c>
      <c r="BB907" t="s">
        <v>64</v>
      </c>
    </row>
    <row r="908" spans="1:54" x14ac:dyDescent="0.3">
      <c r="A908">
        <v>1783</v>
      </c>
      <c r="B908" t="s">
        <v>6674</v>
      </c>
      <c r="C908" s="1">
        <v>43291</v>
      </c>
      <c r="D908">
        <v>7</v>
      </c>
      <c r="E908" t="s">
        <v>154</v>
      </c>
      <c r="F908" t="s">
        <v>100</v>
      </c>
      <c r="H908">
        <v>2018</v>
      </c>
      <c r="I908" t="s">
        <v>6675</v>
      </c>
      <c r="K908" t="s">
        <v>251</v>
      </c>
      <c r="L908">
        <v>5</v>
      </c>
      <c r="M908" t="s">
        <v>58</v>
      </c>
      <c r="N908" t="s">
        <v>9704</v>
      </c>
      <c r="AE908">
        <v>5</v>
      </c>
      <c r="AT908" t="s">
        <v>75</v>
      </c>
      <c r="AU908" t="s">
        <v>6676</v>
      </c>
      <c r="AV908" t="s">
        <v>6677</v>
      </c>
      <c r="AY908">
        <v>10.18191</v>
      </c>
      <c r="AZ908">
        <v>12.7329998</v>
      </c>
      <c r="BA908" t="s">
        <v>254</v>
      </c>
      <c r="BB908" t="s">
        <v>64</v>
      </c>
    </row>
    <row r="909" spans="1:54" x14ac:dyDescent="0.3">
      <c r="A909">
        <v>1794</v>
      </c>
      <c r="B909" t="s">
        <v>6718</v>
      </c>
      <c r="C909" s="1">
        <v>43315</v>
      </c>
      <c r="D909">
        <v>8</v>
      </c>
      <c r="E909" t="s">
        <v>212</v>
      </c>
      <c r="F909" t="s">
        <v>203</v>
      </c>
      <c r="H909">
        <v>2018</v>
      </c>
      <c r="I909" t="s">
        <v>6719</v>
      </c>
      <c r="J909" t="s">
        <v>1819</v>
      </c>
      <c r="K909" t="s">
        <v>81</v>
      </c>
      <c r="L909">
        <v>5</v>
      </c>
      <c r="M909" t="s">
        <v>58</v>
      </c>
      <c r="N909" t="s">
        <v>9704</v>
      </c>
      <c r="AE909">
        <v>5</v>
      </c>
      <c r="AL909" t="s">
        <v>75</v>
      </c>
      <c r="AT909" t="s">
        <v>75</v>
      </c>
      <c r="AV909" t="s">
        <v>6720</v>
      </c>
      <c r="AW909" t="s">
        <v>6721</v>
      </c>
      <c r="AX909" t="s">
        <v>6722</v>
      </c>
      <c r="AY909">
        <v>12.67615</v>
      </c>
      <c r="AZ909">
        <v>13.61752033</v>
      </c>
      <c r="BA909" t="s">
        <v>1822</v>
      </c>
      <c r="BB909" t="s">
        <v>64</v>
      </c>
    </row>
    <row r="910" spans="1:54" x14ac:dyDescent="0.3">
      <c r="A910">
        <v>1800</v>
      </c>
      <c r="B910" t="s">
        <v>6744</v>
      </c>
      <c r="C910" s="1">
        <v>43330</v>
      </c>
      <c r="D910">
        <v>8</v>
      </c>
      <c r="E910" t="s">
        <v>212</v>
      </c>
      <c r="F910" t="s">
        <v>206</v>
      </c>
      <c r="H910">
        <v>2018</v>
      </c>
      <c r="I910" t="s">
        <v>4463</v>
      </c>
      <c r="J910" t="s">
        <v>1552</v>
      </c>
      <c r="K910" t="s">
        <v>81</v>
      </c>
      <c r="L910">
        <v>25</v>
      </c>
      <c r="M910" t="s">
        <v>58</v>
      </c>
      <c r="N910" t="s">
        <v>9704</v>
      </c>
      <c r="AE910">
        <v>25</v>
      </c>
      <c r="AI910" t="s">
        <v>31</v>
      </c>
      <c r="AL910" t="s">
        <v>75</v>
      </c>
      <c r="AT910" t="s">
        <v>75</v>
      </c>
      <c r="AV910" t="s">
        <v>6745</v>
      </c>
      <c r="AW910" t="s">
        <v>6746</v>
      </c>
      <c r="AX910" t="s">
        <v>6747</v>
      </c>
      <c r="AY910">
        <v>12.94599</v>
      </c>
      <c r="AZ910">
        <v>13.18229008</v>
      </c>
      <c r="BA910" t="s">
        <v>1554</v>
      </c>
      <c r="BB910" t="s">
        <v>64</v>
      </c>
    </row>
    <row r="911" spans="1:54" x14ac:dyDescent="0.3">
      <c r="A911">
        <v>1813</v>
      </c>
      <c r="B911" t="s">
        <v>6794</v>
      </c>
      <c r="C911" s="1">
        <v>43362</v>
      </c>
      <c r="D911">
        <v>9</v>
      </c>
      <c r="E911" t="s">
        <v>263</v>
      </c>
      <c r="F911" t="s">
        <v>169</v>
      </c>
      <c r="H911">
        <v>2018</v>
      </c>
      <c r="J911" t="s">
        <v>736</v>
      </c>
      <c r="K911" t="s">
        <v>81</v>
      </c>
      <c r="L911">
        <v>9</v>
      </c>
      <c r="M911" t="s">
        <v>58</v>
      </c>
      <c r="N911" t="s">
        <v>9704</v>
      </c>
      <c r="AE911">
        <v>9</v>
      </c>
      <c r="AI911" t="s">
        <v>31</v>
      </c>
      <c r="AL911" t="s">
        <v>75</v>
      </c>
      <c r="AT911" t="s">
        <v>75</v>
      </c>
      <c r="AV911" t="s">
        <v>6795</v>
      </c>
      <c r="AW911" t="s">
        <v>6796</v>
      </c>
      <c r="AX911" t="s">
        <v>6797</v>
      </c>
      <c r="AY911">
        <v>11.653309999999999</v>
      </c>
      <c r="AZ911">
        <v>13.411040310000001</v>
      </c>
      <c r="BA911" t="s">
        <v>739</v>
      </c>
      <c r="BB911" t="s">
        <v>64</v>
      </c>
    </row>
    <row r="912" spans="1:54" x14ac:dyDescent="0.3">
      <c r="A912">
        <v>1830</v>
      </c>
      <c r="B912" t="s">
        <v>6870</v>
      </c>
      <c r="C912" s="1">
        <v>43414</v>
      </c>
      <c r="D912">
        <v>11</v>
      </c>
      <c r="E912" t="s">
        <v>327</v>
      </c>
      <c r="F912" t="s">
        <v>206</v>
      </c>
      <c r="H912">
        <v>2018</v>
      </c>
      <c r="I912" t="s">
        <v>6871</v>
      </c>
      <c r="J912" t="s">
        <v>80</v>
      </c>
      <c r="K912" t="s">
        <v>81</v>
      </c>
      <c r="L912">
        <v>0</v>
      </c>
      <c r="M912" t="s">
        <v>58</v>
      </c>
      <c r="N912" t="s">
        <v>9704</v>
      </c>
      <c r="AE912">
        <v>0</v>
      </c>
      <c r="AI912" t="s">
        <v>31</v>
      </c>
      <c r="AT912" t="s">
        <v>75</v>
      </c>
      <c r="AU912" t="s">
        <v>6872</v>
      </c>
      <c r="AV912" t="s">
        <v>6873</v>
      </c>
      <c r="AW912" t="s">
        <v>6874</v>
      </c>
      <c r="AX912" t="s">
        <v>6875</v>
      </c>
      <c r="AY912">
        <v>11.836959999999999</v>
      </c>
      <c r="AZ912">
        <v>13.144749640000001</v>
      </c>
      <c r="BA912" t="s">
        <v>85</v>
      </c>
      <c r="BB912" t="s">
        <v>64</v>
      </c>
    </row>
    <row r="913" spans="1:54" x14ac:dyDescent="0.3">
      <c r="A913">
        <v>1834</v>
      </c>
      <c r="B913" t="s">
        <v>6887</v>
      </c>
      <c r="C913" s="1">
        <v>43418</v>
      </c>
      <c r="D913">
        <v>11</v>
      </c>
      <c r="E913" t="s">
        <v>327</v>
      </c>
      <c r="F913" t="s">
        <v>169</v>
      </c>
      <c r="H913">
        <v>2018</v>
      </c>
      <c r="I913" t="s">
        <v>5885</v>
      </c>
      <c r="J913" t="s">
        <v>80</v>
      </c>
      <c r="K913" t="s">
        <v>81</v>
      </c>
      <c r="L913">
        <v>1</v>
      </c>
      <c r="M913" t="s">
        <v>58</v>
      </c>
      <c r="N913" t="s">
        <v>9704</v>
      </c>
      <c r="AE913">
        <v>1</v>
      </c>
      <c r="AI913" t="s">
        <v>31</v>
      </c>
      <c r="AL913" t="s">
        <v>75</v>
      </c>
      <c r="AT913" t="s">
        <v>75</v>
      </c>
      <c r="AV913" t="s">
        <v>6888</v>
      </c>
      <c r="AW913" t="s">
        <v>6889</v>
      </c>
      <c r="AY913">
        <v>11.836959999999999</v>
      </c>
      <c r="AZ913">
        <v>13.144749640000001</v>
      </c>
      <c r="BA913" t="s">
        <v>85</v>
      </c>
      <c r="BB913" t="s">
        <v>64</v>
      </c>
    </row>
    <row r="914" spans="1:54" x14ac:dyDescent="0.3">
      <c r="A914">
        <v>1853</v>
      </c>
      <c r="B914" t="s">
        <v>6960</v>
      </c>
      <c r="C914" s="1">
        <v>43437</v>
      </c>
      <c r="D914">
        <v>12</v>
      </c>
      <c r="E914" t="s">
        <v>390</v>
      </c>
      <c r="F914" t="s">
        <v>73</v>
      </c>
      <c r="H914">
        <v>2018</v>
      </c>
      <c r="I914" t="s">
        <v>3508</v>
      </c>
      <c r="J914" t="s">
        <v>2007</v>
      </c>
      <c r="K914" t="s">
        <v>81</v>
      </c>
      <c r="L914">
        <v>10</v>
      </c>
      <c r="M914" t="s">
        <v>58</v>
      </c>
      <c r="N914" t="s">
        <v>9704</v>
      </c>
      <c r="V914">
        <v>5</v>
      </c>
      <c r="W914">
        <v>5</v>
      </c>
      <c r="AI914" t="s">
        <v>31</v>
      </c>
      <c r="AT914" t="s">
        <v>75</v>
      </c>
      <c r="AU914" t="s">
        <v>6961</v>
      </c>
      <c r="AV914" t="s">
        <v>6959</v>
      </c>
      <c r="AW914" t="s">
        <v>6962</v>
      </c>
      <c r="AY914">
        <v>13.61792</v>
      </c>
      <c r="AZ914">
        <v>13.267009740000001</v>
      </c>
      <c r="BA914" t="s">
        <v>2008</v>
      </c>
      <c r="BB914" t="s">
        <v>64</v>
      </c>
    </row>
    <row r="915" spans="1:54" x14ac:dyDescent="0.3">
      <c r="A915">
        <v>1856</v>
      </c>
      <c r="B915" t="s">
        <v>6969</v>
      </c>
      <c r="C915" s="1">
        <v>43440</v>
      </c>
      <c r="D915">
        <v>12</v>
      </c>
      <c r="E915" t="s">
        <v>390</v>
      </c>
      <c r="F915" t="s">
        <v>88</v>
      </c>
      <c r="H915">
        <v>2018</v>
      </c>
      <c r="I915" t="s">
        <v>1598</v>
      </c>
      <c r="J915" t="s">
        <v>2457</v>
      </c>
      <c r="K915" t="s">
        <v>81</v>
      </c>
      <c r="L915">
        <v>5</v>
      </c>
      <c r="M915" t="s">
        <v>58</v>
      </c>
      <c r="N915" t="s">
        <v>9704</v>
      </c>
      <c r="AE915">
        <v>5</v>
      </c>
      <c r="AI915" t="s">
        <v>31</v>
      </c>
      <c r="AL915" t="s">
        <v>75</v>
      </c>
      <c r="AT915" t="s">
        <v>75</v>
      </c>
      <c r="AV915" t="s">
        <v>6970</v>
      </c>
      <c r="AW915" t="s">
        <v>6971</v>
      </c>
      <c r="AX915" t="s">
        <v>6972</v>
      </c>
      <c r="AY915">
        <v>11.917299999999999</v>
      </c>
      <c r="AZ915">
        <v>14.635319709999999</v>
      </c>
      <c r="BA915" t="s">
        <v>2460</v>
      </c>
      <c r="BB915" t="s">
        <v>64</v>
      </c>
    </row>
    <row r="916" spans="1:54" x14ac:dyDescent="0.3">
      <c r="A916">
        <v>1869</v>
      </c>
      <c r="B916" t="s">
        <v>7011</v>
      </c>
      <c r="C916" s="1">
        <v>43457</v>
      </c>
      <c r="D916">
        <v>12</v>
      </c>
      <c r="E916" t="s">
        <v>390</v>
      </c>
      <c r="F916" t="s">
        <v>56</v>
      </c>
      <c r="H916">
        <v>2018</v>
      </c>
      <c r="I916" t="s">
        <v>7012</v>
      </c>
      <c r="J916" t="s">
        <v>1517</v>
      </c>
      <c r="K916" t="s">
        <v>81</v>
      </c>
      <c r="L916">
        <v>2</v>
      </c>
      <c r="M916" t="s">
        <v>58</v>
      </c>
      <c r="N916" t="s">
        <v>9704</v>
      </c>
      <c r="AE916">
        <v>2</v>
      </c>
      <c r="AI916" t="s">
        <v>31</v>
      </c>
      <c r="AL916" t="s">
        <v>75</v>
      </c>
      <c r="AT916" t="s">
        <v>75</v>
      </c>
      <c r="AV916" t="s">
        <v>7013</v>
      </c>
      <c r="AW916" t="s">
        <v>7014</v>
      </c>
      <c r="AY916">
        <v>10.871729999999999</v>
      </c>
      <c r="AZ916">
        <v>12.8449297</v>
      </c>
      <c r="BA916" t="s">
        <v>1519</v>
      </c>
      <c r="BB916" t="s">
        <v>64</v>
      </c>
    </row>
    <row r="917" spans="1:54" x14ac:dyDescent="0.3">
      <c r="A917">
        <v>1871</v>
      </c>
      <c r="B917" t="s">
        <v>7021</v>
      </c>
      <c r="C917" s="1">
        <v>43459</v>
      </c>
      <c r="D917">
        <v>12</v>
      </c>
      <c r="E917" t="s">
        <v>390</v>
      </c>
      <c r="F917" t="s">
        <v>100</v>
      </c>
      <c r="H917">
        <v>2018</v>
      </c>
      <c r="I917" t="s">
        <v>7022</v>
      </c>
      <c r="J917" t="s">
        <v>1517</v>
      </c>
      <c r="K917" t="s">
        <v>81</v>
      </c>
      <c r="L917">
        <v>4</v>
      </c>
      <c r="M917" t="s">
        <v>58</v>
      </c>
      <c r="N917" t="s">
        <v>9704</v>
      </c>
      <c r="AE917">
        <v>4</v>
      </c>
      <c r="AI917" t="s">
        <v>31</v>
      </c>
      <c r="AL917" t="s">
        <v>75</v>
      </c>
      <c r="AT917" t="s">
        <v>75</v>
      </c>
      <c r="AV917" t="s">
        <v>7023</v>
      </c>
      <c r="AW917" t="s">
        <v>7024</v>
      </c>
      <c r="AX917" t="s">
        <v>7025</v>
      </c>
      <c r="AY917">
        <v>10.871729999999999</v>
      </c>
      <c r="AZ917">
        <v>12.8449297</v>
      </c>
      <c r="BA917" t="s">
        <v>1519</v>
      </c>
      <c r="BB917" t="s">
        <v>64</v>
      </c>
    </row>
    <row r="918" spans="1:54" x14ac:dyDescent="0.3">
      <c r="A918">
        <v>1873</v>
      </c>
      <c r="B918" t="s">
        <v>7031</v>
      </c>
      <c r="C918" s="1">
        <v>43463</v>
      </c>
      <c r="D918">
        <v>12</v>
      </c>
      <c r="E918" t="s">
        <v>390</v>
      </c>
      <c r="F918" t="s">
        <v>206</v>
      </c>
      <c r="H918">
        <v>2018</v>
      </c>
      <c r="I918" t="s">
        <v>2430</v>
      </c>
      <c r="J918" t="s">
        <v>1376</v>
      </c>
      <c r="K918" t="s">
        <v>336</v>
      </c>
      <c r="L918">
        <v>8</v>
      </c>
      <c r="M918" t="s">
        <v>58</v>
      </c>
      <c r="N918" t="s">
        <v>9704</v>
      </c>
      <c r="W918">
        <v>8</v>
      </c>
      <c r="AI918" t="s">
        <v>31</v>
      </c>
      <c r="AV918" t="s">
        <v>7032</v>
      </c>
      <c r="AW918" t="s">
        <v>7033</v>
      </c>
      <c r="AY918">
        <v>11.50333</v>
      </c>
      <c r="AZ918">
        <v>11.93286037</v>
      </c>
      <c r="BA918" t="s">
        <v>1378</v>
      </c>
      <c r="BB918" t="s">
        <v>64</v>
      </c>
    </row>
    <row r="919" spans="1:54" x14ac:dyDescent="0.3">
      <c r="A919">
        <v>1878</v>
      </c>
      <c r="B919" t="s">
        <v>7047</v>
      </c>
      <c r="C919" s="1">
        <v>43478</v>
      </c>
      <c r="D919">
        <v>1</v>
      </c>
      <c r="E919" t="s">
        <v>500</v>
      </c>
      <c r="F919" t="s">
        <v>56</v>
      </c>
      <c r="H919">
        <v>2019</v>
      </c>
      <c r="J919" t="s">
        <v>1332</v>
      </c>
      <c r="K919" t="s">
        <v>81</v>
      </c>
      <c r="L919">
        <v>0</v>
      </c>
      <c r="M919" t="s">
        <v>58</v>
      </c>
      <c r="N919" t="s">
        <v>9704</v>
      </c>
      <c r="AE919">
        <v>0</v>
      </c>
      <c r="AO919" t="s">
        <v>59</v>
      </c>
      <c r="AT919" t="s">
        <v>75</v>
      </c>
      <c r="AV919" t="s">
        <v>7048</v>
      </c>
      <c r="AW919" t="s">
        <v>7049</v>
      </c>
      <c r="AY919">
        <v>12.11463</v>
      </c>
      <c r="AZ919">
        <v>12.82275963</v>
      </c>
      <c r="BA919" t="s">
        <v>1335</v>
      </c>
      <c r="BB919" t="s">
        <v>64</v>
      </c>
    </row>
    <row r="920" spans="1:54" x14ac:dyDescent="0.3">
      <c r="A920">
        <v>1892</v>
      </c>
      <c r="B920" t="s">
        <v>7099</v>
      </c>
      <c r="C920" s="1">
        <v>43493</v>
      </c>
      <c r="D920">
        <v>1</v>
      </c>
      <c r="E920" t="s">
        <v>500</v>
      </c>
      <c r="F920" t="s">
        <v>73</v>
      </c>
      <c r="H920">
        <v>2019</v>
      </c>
      <c r="I920" t="s">
        <v>1598</v>
      </c>
      <c r="J920" t="s">
        <v>2457</v>
      </c>
      <c r="K920" t="s">
        <v>81</v>
      </c>
      <c r="L920">
        <v>60</v>
      </c>
      <c r="M920" t="s">
        <v>58</v>
      </c>
      <c r="N920" t="s">
        <v>9704</v>
      </c>
      <c r="AE920">
        <v>60</v>
      </c>
      <c r="AL920" t="s">
        <v>75</v>
      </c>
      <c r="AT920" t="s">
        <v>75</v>
      </c>
      <c r="AV920" t="s">
        <v>7100</v>
      </c>
      <c r="AW920" t="s">
        <v>7101</v>
      </c>
      <c r="AX920" t="s">
        <v>7102</v>
      </c>
      <c r="AY920">
        <v>11.917299999999999</v>
      </c>
      <c r="AZ920">
        <v>14.635319709999999</v>
      </c>
      <c r="BA920" t="s">
        <v>2460</v>
      </c>
      <c r="BB920" t="s">
        <v>64</v>
      </c>
    </row>
    <row r="921" spans="1:54" x14ac:dyDescent="0.3">
      <c r="A921">
        <v>1904</v>
      </c>
      <c r="B921" t="s">
        <v>7151</v>
      </c>
      <c r="C921" s="1">
        <v>43512</v>
      </c>
      <c r="D921">
        <v>2</v>
      </c>
      <c r="E921" t="s">
        <v>650</v>
      </c>
      <c r="F921" t="s">
        <v>206</v>
      </c>
      <c r="H921">
        <v>2019</v>
      </c>
      <c r="J921" t="s">
        <v>80</v>
      </c>
      <c r="K921" t="s">
        <v>81</v>
      </c>
      <c r="L921">
        <v>11</v>
      </c>
      <c r="M921" t="s">
        <v>58</v>
      </c>
      <c r="N921" t="s">
        <v>9704</v>
      </c>
      <c r="V921">
        <v>4</v>
      </c>
      <c r="AE921">
        <v>7</v>
      </c>
      <c r="AI921" t="s">
        <v>31</v>
      </c>
      <c r="AK921" t="s">
        <v>33</v>
      </c>
      <c r="AQ921" t="s">
        <v>39</v>
      </c>
      <c r="AT921" t="s">
        <v>75</v>
      </c>
      <c r="AV921" t="s">
        <v>7152</v>
      </c>
      <c r="AW921" t="s">
        <v>7153</v>
      </c>
      <c r="AX921" t="s">
        <v>7154</v>
      </c>
      <c r="AY921">
        <v>11.836959999999999</v>
      </c>
      <c r="AZ921">
        <v>13.144749640000001</v>
      </c>
      <c r="BA921" t="s">
        <v>85</v>
      </c>
      <c r="BB921" t="s">
        <v>64</v>
      </c>
    </row>
    <row r="922" spans="1:54" x14ac:dyDescent="0.3">
      <c r="A922">
        <v>1915</v>
      </c>
      <c r="B922" t="s">
        <v>7189</v>
      </c>
      <c r="C922" s="1">
        <v>43519</v>
      </c>
      <c r="D922">
        <v>2</v>
      </c>
      <c r="E922" t="s">
        <v>650</v>
      </c>
      <c r="F922" t="s">
        <v>206</v>
      </c>
      <c r="H922">
        <v>2019</v>
      </c>
      <c r="I922" t="s">
        <v>7190</v>
      </c>
      <c r="J922" t="s">
        <v>385</v>
      </c>
      <c r="K922" t="s">
        <v>336</v>
      </c>
      <c r="L922">
        <v>0</v>
      </c>
      <c r="M922" t="s">
        <v>58</v>
      </c>
      <c r="N922" t="s">
        <v>9704</v>
      </c>
      <c r="AI922" t="s">
        <v>31</v>
      </c>
      <c r="AV922" t="s">
        <v>7182</v>
      </c>
      <c r="AW922" t="s">
        <v>7191</v>
      </c>
      <c r="AX922" t="s">
        <v>7192</v>
      </c>
      <c r="AY922">
        <v>12.89414</v>
      </c>
      <c r="AZ922">
        <v>11.9246397</v>
      </c>
      <c r="BA922" t="s">
        <v>388</v>
      </c>
      <c r="BB922" t="s">
        <v>64</v>
      </c>
    </row>
    <row r="923" spans="1:54" x14ac:dyDescent="0.3">
      <c r="A923">
        <v>1920</v>
      </c>
      <c r="B923" t="s">
        <v>7211</v>
      </c>
      <c r="C923" s="1">
        <v>43532</v>
      </c>
      <c r="D923">
        <v>3</v>
      </c>
      <c r="E923" t="s">
        <v>828</v>
      </c>
      <c r="F923" t="s">
        <v>203</v>
      </c>
      <c r="H923">
        <v>2019</v>
      </c>
      <c r="J923" t="s">
        <v>1115</v>
      </c>
      <c r="K923" t="s">
        <v>81</v>
      </c>
      <c r="L923">
        <v>40</v>
      </c>
      <c r="M923" t="s">
        <v>58</v>
      </c>
      <c r="N923" t="s">
        <v>9704</v>
      </c>
      <c r="V923">
        <v>40</v>
      </c>
      <c r="AI923" t="s">
        <v>31</v>
      </c>
      <c r="AT923" t="s">
        <v>75</v>
      </c>
      <c r="AU923" t="s">
        <v>5552</v>
      </c>
      <c r="AV923" t="s">
        <v>7212</v>
      </c>
      <c r="AY923">
        <v>11.924250000000001</v>
      </c>
      <c r="AZ923">
        <v>13.603529930000001</v>
      </c>
      <c r="BA923" t="s">
        <v>1118</v>
      </c>
      <c r="BB923" t="s">
        <v>64</v>
      </c>
    </row>
    <row r="924" spans="1:54" x14ac:dyDescent="0.3">
      <c r="A924">
        <v>1925</v>
      </c>
      <c r="B924" t="s">
        <v>7231</v>
      </c>
      <c r="C924" s="1">
        <v>43542</v>
      </c>
      <c r="D924">
        <v>3</v>
      </c>
      <c r="E924" t="s">
        <v>828</v>
      </c>
      <c r="F924" t="s">
        <v>73</v>
      </c>
      <c r="H924">
        <v>2019</v>
      </c>
      <c r="J924" t="s">
        <v>2356</v>
      </c>
      <c r="K924" t="s">
        <v>251</v>
      </c>
      <c r="L924">
        <v>25</v>
      </c>
      <c r="M924" t="s">
        <v>58</v>
      </c>
      <c r="N924" t="s">
        <v>9704</v>
      </c>
      <c r="V924">
        <v>20</v>
      </c>
      <c r="AE924">
        <v>5</v>
      </c>
      <c r="AI924" t="s">
        <v>31</v>
      </c>
      <c r="AR924" t="s">
        <v>40</v>
      </c>
      <c r="AT924" t="s">
        <v>75</v>
      </c>
      <c r="AU924" t="s">
        <v>5588</v>
      </c>
      <c r="AV924" t="s">
        <v>7232</v>
      </c>
      <c r="AW924" t="s">
        <v>7233</v>
      </c>
      <c r="AX924" t="s">
        <v>7234</v>
      </c>
      <c r="AY924">
        <v>10.63081</v>
      </c>
      <c r="AZ924">
        <v>13.395569800000001</v>
      </c>
      <c r="BA924" t="s">
        <v>2359</v>
      </c>
      <c r="BB924" t="s">
        <v>64</v>
      </c>
    </row>
    <row r="925" spans="1:54" x14ac:dyDescent="0.3">
      <c r="A925">
        <v>1930</v>
      </c>
      <c r="B925" t="s">
        <v>7251</v>
      </c>
      <c r="C925" s="1">
        <v>43549</v>
      </c>
      <c r="D925">
        <v>3</v>
      </c>
      <c r="E925" t="s">
        <v>828</v>
      </c>
      <c r="F925" t="s">
        <v>73</v>
      </c>
      <c r="H925">
        <v>2019</v>
      </c>
      <c r="I925" t="s">
        <v>7252</v>
      </c>
      <c r="J925" t="s">
        <v>785</v>
      </c>
      <c r="K925" t="s">
        <v>251</v>
      </c>
      <c r="L925">
        <v>0</v>
      </c>
      <c r="M925" t="s">
        <v>58</v>
      </c>
      <c r="N925" t="s">
        <v>9704</v>
      </c>
      <c r="AE925">
        <v>0</v>
      </c>
      <c r="AI925" t="s">
        <v>31</v>
      </c>
      <c r="AT925" t="s">
        <v>75</v>
      </c>
      <c r="AV925" t="s">
        <v>7253</v>
      </c>
      <c r="AW925" t="s">
        <v>7254</v>
      </c>
      <c r="AY925">
        <v>10.813510000000001</v>
      </c>
      <c r="AZ925">
        <v>13.45938969</v>
      </c>
      <c r="BA925" t="s">
        <v>788</v>
      </c>
      <c r="BB925" t="s">
        <v>64</v>
      </c>
    </row>
    <row r="926" spans="1:54" x14ac:dyDescent="0.3">
      <c r="A926">
        <v>1934</v>
      </c>
      <c r="B926" t="s">
        <v>7266</v>
      </c>
      <c r="C926" s="1">
        <v>43552</v>
      </c>
      <c r="D926">
        <v>3</v>
      </c>
      <c r="E926" t="s">
        <v>828</v>
      </c>
      <c r="F926" t="s">
        <v>88</v>
      </c>
      <c r="H926">
        <v>2019</v>
      </c>
      <c r="I926" t="s">
        <v>7267</v>
      </c>
      <c r="J926" t="s">
        <v>1517</v>
      </c>
      <c r="K926" t="s">
        <v>81</v>
      </c>
      <c r="L926">
        <v>1</v>
      </c>
      <c r="M926" t="s">
        <v>58</v>
      </c>
      <c r="N926" t="s">
        <v>9704</v>
      </c>
      <c r="AE926">
        <v>1</v>
      </c>
      <c r="AI926" t="s">
        <v>31</v>
      </c>
      <c r="AL926" t="s">
        <v>75</v>
      </c>
      <c r="AT926" t="s">
        <v>75</v>
      </c>
      <c r="AV926" t="s">
        <v>7268</v>
      </c>
      <c r="AW926" t="s">
        <v>7269</v>
      </c>
      <c r="AX926" t="s">
        <v>7270</v>
      </c>
      <c r="AY926">
        <v>10.871729999999999</v>
      </c>
      <c r="AZ926">
        <v>12.8449297</v>
      </c>
      <c r="BA926" t="s">
        <v>1519</v>
      </c>
      <c r="BB926" t="s">
        <v>64</v>
      </c>
    </row>
    <row r="927" spans="1:54" x14ac:dyDescent="0.3">
      <c r="A927">
        <v>1936</v>
      </c>
      <c r="B927" t="s">
        <v>7276</v>
      </c>
      <c r="C927" s="1">
        <v>43556</v>
      </c>
      <c r="D927">
        <v>4</v>
      </c>
      <c r="E927" t="s">
        <v>949</v>
      </c>
      <c r="F927" t="s">
        <v>73</v>
      </c>
      <c r="H927">
        <v>2019</v>
      </c>
      <c r="I927" t="s">
        <v>7277</v>
      </c>
      <c r="J927" t="s">
        <v>1517</v>
      </c>
      <c r="K927" t="s">
        <v>81</v>
      </c>
      <c r="L927">
        <v>0</v>
      </c>
      <c r="M927" t="s">
        <v>58</v>
      </c>
      <c r="N927" t="s">
        <v>9704</v>
      </c>
      <c r="AI927" t="s">
        <v>31</v>
      </c>
      <c r="AL927" t="s">
        <v>75</v>
      </c>
      <c r="AT927" t="s">
        <v>75</v>
      </c>
      <c r="AV927" t="s">
        <v>7278</v>
      </c>
      <c r="AW927" t="s">
        <v>7279</v>
      </c>
      <c r="AX927" t="s">
        <v>7280</v>
      </c>
      <c r="AY927">
        <v>10.871729999999999</v>
      </c>
      <c r="AZ927">
        <v>12.8449297</v>
      </c>
      <c r="BA927" t="s">
        <v>1519</v>
      </c>
      <c r="BB927" t="s">
        <v>64</v>
      </c>
    </row>
    <row r="928" spans="1:54" x14ac:dyDescent="0.3">
      <c r="A928">
        <v>1944</v>
      </c>
      <c r="B928" t="s">
        <v>7312</v>
      </c>
      <c r="C928" s="1">
        <v>43569</v>
      </c>
      <c r="D928">
        <v>4</v>
      </c>
      <c r="E928" t="s">
        <v>949</v>
      </c>
      <c r="F928" t="s">
        <v>56</v>
      </c>
      <c r="H928">
        <v>2019</v>
      </c>
      <c r="J928" t="s">
        <v>1517</v>
      </c>
      <c r="K928" t="s">
        <v>81</v>
      </c>
      <c r="L928">
        <v>0</v>
      </c>
      <c r="M928" t="s">
        <v>58</v>
      </c>
      <c r="N928" t="s">
        <v>9704</v>
      </c>
      <c r="AE928">
        <v>0</v>
      </c>
      <c r="AT928" t="s">
        <v>75</v>
      </c>
      <c r="AV928" t="s">
        <v>7313</v>
      </c>
      <c r="AY928">
        <v>10.871729999999999</v>
      </c>
      <c r="AZ928">
        <v>12.8449297</v>
      </c>
      <c r="BA928" t="s">
        <v>1519</v>
      </c>
      <c r="BB928" t="s">
        <v>64</v>
      </c>
    </row>
    <row r="929" spans="1:54" x14ac:dyDescent="0.3">
      <c r="A929">
        <v>1952</v>
      </c>
      <c r="B929" t="s">
        <v>7343</v>
      </c>
      <c r="C929" s="1">
        <v>43584</v>
      </c>
      <c r="D929">
        <v>4</v>
      </c>
      <c r="E929" t="s">
        <v>949</v>
      </c>
      <c r="F929" t="s">
        <v>73</v>
      </c>
      <c r="H929">
        <v>2019</v>
      </c>
      <c r="I929" t="s">
        <v>7344</v>
      </c>
      <c r="J929" t="s">
        <v>785</v>
      </c>
      <c r="K929" t="s">
        <v>251</v>
      </c>
      <c r="L929">
        <v>30</v>
      </c>
      <c r="M929" t="s">
        <v>58</v>
      </c>
      <c r="N929" t="s">
        <v>9704</v>
      </c>
      <c r="AE929">
        <v>30</v>
      </c>
      <c r="AI929" t="s">
        <v>31</v>
      </c>
      <c r="AT929" t="s">
        <v>75</v>
      </c>
      <c r="AV929" t="s">
        <v>7345</v>
      </c>
      <c r="AW929" t="s">
        <v>7346</v>
      </c>
      <c r="AX929" t="s">
        <v>7347</v>
      </c>
      <c r="AY929">
        <v>10.813510000000001</v>
      </c>
      <c r="AZ929">
        <v>13.45938969</v>
      </c>
      <c r="BA929" t="s">
        <v>788</v>
      </c>
      <c r="BB929" t="s">
        <v>64</v>
      </c>
    </row>
    <row r="930" spans="1:54" x14ac:dyDescent="0.3">
      <c r="A930">
        <v>1962</v>
      </c>
      <c r="B930" t="s">
        <v>7390</v>
      </c>
      <c r="C930" s="1">
        <v>43601</v>
      </c>
      <c r="D930">
        <v>5</v>
      </c>
      <c r="E930" t="s">
        <v>55</v>
      </c>
      <c r="F930" t="s">
        <v>88</v>
      </c>
      <c r="H930">
        <v>2019</v>
      </c>
      <c r="I930" t="s">
        <v>784</v>
      </c>
      <c r="J930" t="s">
        <v>785</v>
      </c>
      <c r="K930" t="s">
        <v>251</v>
      </c>
      <c r="L930">
        <v>5</v>
      </c>
      <c r="M930" t="s">
        <v>58</v>
      </c>
      <c r="N930" t="s">
        <v>9704</v>
      </c>
      <c r="AE930">
        <v>5</v>
      </c>
      <c r="AL930" t="s">
        <v>75</v>
      </c>
      <c r="AT930" t="s">
        <v>75</v>
      </c>
      <c r="AV930" t="s">
        <v>7391</v>
      </c>
      <c r="AW930" t="s">
        <v>7392</v>
      </c>
      <c r="AX930" t="s">
        <v>7393</v>
      </c>
      <c r="AY930">
        <v>10.813510000000001</v>
      </c>
      <c r="AZ930">
        <v>13.45938969</v>
      </c>
      <c r="BA930" t="s">
        <v>788</v>
      </c>
      <c r="BB930" t="s">
        <v>64</v>
      </c>
    </row>
    <row r="931" spans="1:54" x14ac:dyDescent="0.3">
      <c r="A931">
        <v>1965</v>
      </c>
      <c r="B931" t="s">
        <v>7399</v>
      </c>
      <c r="C931" s="1">
        <v>43603</v>
      </c>
      <c r="D931">
        <v>5</v>
      </c>
      <c r="E931" t="s">
        <v>55</v>
      </c>
      <c r="F931" t="s">
        <v>206</v>
      </c>
      <c r="H931">
        <v>2019</v>
      </c>
      <c r="I931" t="s">
        <v>1750</v>
      </c>
      <c r="J931" t="s">
        <v>7236</v>
      </c>
      <c r="K931" t="s">
        <v>81</v>
      </c>
      <c r="L931">
        <v>0</v>
      </c>
      <c r="M931" t="s">
        <v>58</v>
      </c>
      <c r="N931" t="s">
        <v>9704</v>
      </c>
      <c r="AE931">
        <v>0</v>
      </c>
      <c r="AI931" t="s">
        <v>31</v>
      </c>
      <c r="AT931" t="s">
        <v>75</v>
      </c>
      <c r="AV931" t="s">
        <v>7400</v>
      </c>
      <c r="AY931">
        <v>11.890472000000001</v>
      </c>
      <c r="AZ931">
        <v>13.147645949999999</v>
      </c>
      <c r="BA931" t="s">
        <v>7240</v>
      </c>
      <c r="BB931" t="s">
        <v>64</v>
      </c>
    </row>
    <row r="932" spans="1:54" x14ac:dyDescent="0.3">
      <c r="A932">
        <v>1971</v>
      </c>
      <c r="B932" t="s">
        <v>7423</v>
      </c>
      <c r="C932" s="1">
        <v>43612</v>
      </c>
      <c r="D932">
        <v>5</v>
      </c>
      <c r="E932" t="s">
        <v>55</v>
      </c>
      <c r="F932" t="s">
        <v>73</v>
      </c>
      <c r="H932">
        <v>2019</v>
      </c>
      <c r="I932" t="s">
        <v>7424</v>
      </c>
      <c r="J932" t="s">
        <v>696</v>
      </c>
      <c r="K932" t="s">
        <v>81</v>
      </c>
      <c r="L932">
        <v>7</v>
      </c>
      <c r="M932" t="s">
        <v>58</v>
      </c>
      <c r="N932" t="s">
        <v>9704</v>
      </c>
      <c r="AE932">
        <v>7</v>
      </c>
      <c r="AT932" t="s">
        <v>75</v>
      </c>
      <c r="AV932" t="s">
        <v>7425</v>
      </c>
      <c r="AW932" t="s">
        <v>7426</v>
      </c>
      <c r="AX932" t="s">
        <v>7427</v>
      </c>
      <c r="AY932">
        <v>11.799060000000001</v>
      </c>
      <c r="AZ932">
        <v>13.197159770000001</v>
      </c>
      <c r="BA932" t="s">
        <v>699</v>
      </c>
      <c r="BB932" t="s">
        <v>64</v>
      </c>
    </row>
    <row r="933" spans="1:54" x14ac:dyDescent="0.3">
      <c r="A933">
        <v>1976</v>
      </c>
      <c r="B933" t="s">
        <v>7443</v>
      </c>
      <c r="C933" s="1">
        <v>43618</v>
      </c>
      <c r="D933">
        <v>6</v>
      </c>
      <c r="E933" t="s">
        <v>87</v>
      </c>
      <c r="F933" t="s">
        <v>56</v>
      </c>
      <c r="H933">
        <v>2019</v>
      </c>
      <c r="J933" t="s">
        <v>999</v>
      </c>
      <c r="K933" t="s">
        <v>81</v>
      </c>
      <c r="L933">
        <v>0</v>
      </c>
      <c r="M933" t="s">
        <v>58</v>
      </c>
      <c r="N933" t="s">
        <v>9704</v>
      </c>
      <c r="AT933" t="s">
        <v>75</v>
      </c>
      <c r="AV933" t="s">
        <v>7438</v>
      </c>
      <c r="AW933" t="s">
        <v>7439</v>
      </c>
      <c r="AY933">
        <v>12.04453</v>
      </c>
      <c r="AZ933">
        <v>13.92063999</v>
      </c>
      <c r="BA933" t="s">
        <v>1003</v>
      </c>
      <c r="BB933" t="s">
        <v>64</v>
      </c>
    </row>
    <row r="934" spans="1:54" x14ac:dyDescent="0.3">
      <c r="A934">
        <v>2016</v>
      </c>
      <c r="B934" t="s">
        <v>7592</v>
      </c>
      <c r="C934" s="1">
        <v>43707</v>
      </c>
      <c r="D934">
        <v>8</v>
      </c>
      <c r="E934" t="s">
        <v>212</v>
      </c>
      <c r="F934" t="s">
        <v>203</v>
      </c>
      <c r="H934">
        <v>2019</v>
      </c>
      <c r="I934" t="s">
        <v>7593</v>
      </c>
      <c r="J934" t="s">
        <v>1268</v>
      </c>
      <c r="K934" t="s">
        <v>81</v>
      </c>
      <c r="L934">
        <v>4</v>
      </c>
      <c r="M934" t="s">
        <v>58</v>
      </c>
      <c r="N934" t="s">
        <v>9704</v>
      </c>
      <c r="AB934">
        <v>2</v>
      </c>
      <c r="AE934">
        <v>4</v>
      </c>
      <c r="AL934" t="s">
        <v>75</v>
      </c>
      <c r="AT934" t="s">
        <v>75</v>
      </c>
      <c r="AV934" t="s">
        <v>7594</v>
      </c>
      <c r="AW934" t="s">
        <v>7595</v>
      </c>
      <c r="AY934">
        <v>12.502179999999999</v>
      </c>
      <c r="AZ934">
        <v>12.78081036</v>
      </c>
      <c r="BA934" t="s">
        <v>1272</v>
      </c>
      <c r="BB934" t="s">
        <v>64</v>
      </c>
    </row>
    <row r="935" spans="1:54" x14ac:dyDescent="0.3">
      <c r="A935">
        <v>2017</v>
      </c>
      <c r="B935" t="s">
        <v>7596</v>
      </c>
      <c r="C935" s="1">
        <v>43708</v>
      </c>
      <c r="D935">
        <v>8</v>
      </c>
      <c r="E935" t="s">
        <v>212</v>
      </c>
      <c r="F935" t="s">
        <v>206</v>
      </c>
      <c r="H935">
        <v>2019</v>
      </c>
      <c r="I935" t="s">
        <v>7597</v>
      </c>
      <c r="J935" t="s">
        <v>1517</v>
      </c>
      <c r="K935" t="s">
        <v>81</v>
      </c>
      <c r="L935">
        <v>0</v>
      </c>
      <c r="M935" t="s">
        <v>58</v>
      </c>
      <c r="N935" t="s">
        <v>9704</v>
      </c>
      <c r="AE935">
        <v>0</v>
      </c>
      <c r="AI935" t="s">
        <v>31</v>
      </c>
      <c r="AL935" t="s">
        <v>75</v>
      </c>
      <c r="AT935" t="s">
        <v>75</v>
      </c>
      <c r="AV935" t="s">
        <v>7598</v>
      </c>
      <c r="AW935" t="s">
        <v>7599</v>
      </c>
      <c r="AX935" t="s">
        <v>7600</v>
      </c>
      <c r="AY935">
        <v>10.871729999999999</v>
      </c>
      <c r="AZ935">
        <v>12.8449297</v>
      </c>
      <c r="BA935" t="s">
        <v>1519</v>
      </c>
      <c r="BB935" t="s">
        <v>64</v>
      </c>
    </row>
    <row r="936" spans="1:54" x14ac:dyDescent="0.3">
      <c r="A936">
        <v>2026</v>
      </c>
      <c r="B936" t="s">
        <v>7631</v>
      </c>
      <c r="C936" s="1">
        <v>43720</v>
      </c>
      <c r="D936">
        <v>9</v>
      </c>
      <c r="E936" t="s">
        <v>263</v>
      </c>
      <c r="F936" t="s">
        <v>88</v>
      </c>
      <c r="H936">
        <v>2019</v>
      </c>
      <c r="J936" t="s">
        <v>2065</v>
      </c>
      <c r="K936" t="s">
        <v>81</v>
      </c>
      <c r="L936">
        <v>0</v>
      </c>
      <c r="M936" t="s">
        <v>58</v>
      </c>
      <c r="N936" t="s">
        <v>9704</v>
      </c>
      <c r="AI936" t="s">
        <v>31</v>
      </c>
      <c r="AT936" t="s">
        <v>75</v>
      </c>
      <c r="AV936" t="s">
        <v>7632</v>
      </c>
      <c r="AW936" t="s">
        <v>7633</v>
      </c>
      <c r="AY936">
        <v>12.2615</v>
      </c>
      <c r="AZ936">
        <v>13.107799529999999</v>
      </c>
      <c r="BA936" t="s">
        <v>2068</v>
      </c>
      <c r="BB936" t="s">
        <v>64</v>
      </c>
    </row>
    <row r="937" spans="1:54" x14ac:dyDescent="0.3">
      <c r="A937">
        <v>2042</v>
      </c>
      <c r="B937" t="s">
        <v>7673</v>
      </c>
      <c r="C937" s="1">
        <v>43743</v>
      </c>
      <c r="D937">
        <v>10</v>
      </c>
      <c r="E937" t="s">
        <v>290</v>
      </c>
      <c r="F937" t="s">
        <v>206</v>
      </c>
      <c r="H937">
        <v>2019</v>
      </c>
      <c r="I937" t="s">
        <v>1005</v>
      </c>
      <c r="J937" t="s">
        <v>879</v>
      </c>
      <c r="K937" t="s">
        <v>81</v>
      </c>
      <c r="L937">
        <v>2</v>
      </c>
      <c r="M937" t="s">
        <v>58</v>
      </c>
      <c r="N937" t="s">
        <v>9704</v>
      </c>
      <c r="AE937">
        <v>2</v>
      </c>
      <c r="AT937" t="s">
        <v>75</v>
      </c>
      <c r="AV937" t="s">
        <v>7667</v>
      </c>
      <c r="AW937" t="s">
        <v>7665</v>
      </c>
      <c r="AY937">
        <v>11.517799999999999</v>
      </c>
      <c r="AZ937">
        <v>13.697979930000001</v>
      </c>
      <c r="BA937" t="s">
        <v>882</v>
      </c>
      <c r="BB937" t="s">
        <v>64</v>
      </c>
    </row>
    <row r="938" spans="1:54" x14ac:dyDescent="0.3">
      <c r="A938">
        <v>2047</v>
      </c>
      <c r="B938" t="s">
        <v>7693</v>
      </c>
      <c r="C938" s="1">
        <v>43748</v>
      </c>
      <c r="D938">
        <v>10</v>
      </c>
      <c r="E938" t="s">
        <v>290</v>
      </c>
      <c r="F938" t="s">
        <v>88</v>
      </c>
      <c r="H938">
        <v>2019</v>
      </c>
      <c r="J938" t="s">
        <v>1268</v>
      </c>
      <c r="K938" t="s">
        <v>81</v>
      </c>
      <c r="L938">
        <v>0</v>
      </c>
      <c r="M938" t="s">
        <v>58</v>
      </c>
      <c r="N938" t="s">
        <v>9704</v>
      </c>
      <c r="AE938">
        <v>0</v>
      </c>
      <c r="AI938" t="s">
        <v>31</v>
      </c>
      <c r="AT938" t="s">
        <v>75</v>
      </c>
      <c r="AV938" t="s">
        <v>7694</v>
      </c>
      <c r="AW938" t="s">
        <v>7695</v>
      </c>
      <c r="AY938">
        <v>12.502179999999999</v>
      </c>
      <c r="AZ938">
        <v>12.78081036</v>
      </c>
      <c r="BA938" t="s">
        <v>1272</v>
      </c>
      <c r="BB938" t="s">
        <v>64</v>
      </c>
    </row>
    <row r="939" spans="1:54" x14ac:dyDescent="0.3">
      <c r="A939">
        <v>2069</v>
      </c>
      <c r="B939" t="s">
        <v>7767</v>
      </c>
      <c r="C939" s="1">
        <v>43798</v>
      </c>
      <c r="D939">
        <v>11</v>
      </c>
      <c r="E939" t="s">
        <v>327</v>
      </c>
      <c r="F939" t="s">
        <v>203</v>
      </c>
      <c r="H939">
        <v>2019</v>
      </c>
      <c r="I939" t="s">
        <v>1750</v>
      </c>
      <c r="J939" t="s">
        <v>7236</v>
      </c>
      <c r="K939" t="s">
        <v>81</v>
      </c>
      <c r="L939">
        <v>3</v>
      </c>
      <c r="M939" t="s">
        <v>58</v>
      </c>
      <c r="N939" t="s">
        <v>9704</v>
      </c>
      <c r="V939">
        <v>3</v>
      </c>
      <c r="AI939" t="s">
        <v>31</v>
      </c>
      <c r="AT939" t="s">
        <v>75</v>
      </c>
      <c r="AV939" t="s">
        <v>7768</v>
      </c>
      <c r="AW939" t="s">
        <v>7769</v>
      </c>
      <c r="AX939" t="s">
        <v>7770</v>
      </c>
      <c r="AY939">
        <v>11.890472000000001</v>
      </c>
      <c r="AZ939">
        <v>13.147645949999999</v>
      </c>
      <c r="BA939" t="s">
        <v>7240</v>
      </c>
      <c r="BB939" t="s">
        <v>64</v>
      </c>
    </row>
    <row r="940" spans="1:54" x14ac:dyDescent="0.3">
      <c r="A940">
        <v>2082</v>
      </c>
      <c r="B940" t="s">
        <v>7821</v>
      </c>
      <c r="C940" s="1">
        <v>43822</v>
      </c>
      <c r="D940">
        <v>12</v>
      </c>
      <c r="E940" t="s">
        <v>390</v>
      </c>
      <c r="F940" t="s">
        <v>73</v>
      </c>
      <c r="H940">
        <v>2019</v>
      </c>
      <c r="J940" t="s">
        <v>94</v>
      </c>
      <c r="K940" t="s">
        <v>81</v>
      </c>
      <c r="L940">
        <v>3</v>
      </c>
      <c r="M940" t="s">
        <v>58</v>
      </c>
      <c r="N940" t="s">
        <v>9704</v>
      </c>
      <c r="AE940">
        <v>3</v>
      </c>
      <c r="AH940" t="s">
        <v>30</v>
      </c>
      <c r="AI940" t="s">
        <v>31</v>
      </c>
      <c r="AT940" t="s">
        <v>75</v>
      </c>
      <c r="AV940" t="s">
        <v>7822</v>
      </c>
      <c r="AW940" t="s">
        <v>7823</v>
      </c>
      <c r="AX940" t="s">
        <v>7824</v>
      </c>
      <c r="AY940">
        <v>10.616910000000001</v>
      </c>
      <c r="AZ940">
        <v>12.188471789999999</v>
      </c>
      <c r="BA940" t="s">
        <v>98</v>
      </c>
      <c r="BB940" t="s">
        <v>64</v>
      </c>
    </row>
    <row r="941" spans="1:54" x14ac:dyDescent="0.3">
      <c r="A941">
        <v>2084</v>
      </c>
      <c r="B941" t="s">
        <v>7827</v>
      </c>
      <c r="C941" s="1">
        <v>43823</v>
      </c>
      <c r="D941">
        <v>12</v>
      </c>
      <c r="E941" t="s">
        <v>390</v>
      </c>
      <c r="F941" t="s">
        <v>100</v>
      </c>
      <c r="H941">
        <v>2019</v>
      </c>
      <c r="I941" t="s">
        <v>7828</v>
      </c>
      <c r="J941" t="s">
        <v>1517</v>
      </c>
      <c r="K941" t="s">
        <v>81</v>
      </c>
      <c r="L941">
        <v>6</v>
      </c>
      <c r="M941" t="s">
        <v>58</v>
      </c>
      <c r="N941" t="s">
        <v>9704</v>
      </c>
      <c r="AB941">
        <v>3</v>
      </c>
      <c r="AE941">
        <v>6</v>
      </c>
      <c r="AI941" t="s">
        <v>31</v>
      </c>
      <c r="AL941" t="s">
        <v>75</v>
      </c>
      <c r="AP941" t="s">
        <v>38</v>
      </c>
      <c r="AS941" t="s">
        <v>41</v>
      </c>
      <c r="AT941" t="s">
        <v>75</v>
      </c>
      <c r="AV941" t="s">
        <v>7829</v>
      </c>
      <c r="AW941" t="s">
        <v>7830</v>
      </c>
      <c r="AX941" t="s">
        <v>7831</v>
      </c>
      <c r="AY941">
        <v>10.871729999999999</v>
      </c>
      <c r="AZ941">
        <v>12.8449297</v>
      </c>
      <c r="BA941" t="s">
        <v>1519</v>
      </c>
      <c r="BB941" t="s">
        <v>64</v>
      </c>
    </row>
    <row r="942" spans="1:54" x14ac:dyDescent="0.3">
      <c r="A942">
        <v>2105</v>
      </c>
      <c r="B942" t="s">
        <v>7912</v>
      </c>
      <c r="C942" s="1">
        <v>43849</v>
      </c>
      <c r="D942">
        <v>1</v>
      </c>
      <c r="E942" t="s">
        <v>500</v>
      </c>
      <c r="F942" t="s">
        <v>56</v>
      </c>
      <c r="H942">
        <v>2020</v>
      </c>
      <c r="I942" t="s">
        <v>7913</v>
      </c>
      <c r="J942" t="s">
        <v>385</v>
      </c>
      <c r="K942" t="s">
        <v>336</v>
      </c>
      <c r="L942">
        <v>0</v>
      </c>
      <c r="M942" t="s">
        <v>58</v>
      </c>
      <c r="N942" t="s">
        <v>9704</v>
      </c>
      <c r="AE942">
        <v>0</v>
      </c>
      <c r="AI942" t="s">
        <v>31</v>
      </c>
      <c r="AT942" t="s">
        <v>75</v>
      </c>
      <c r="AV942" t="s">
        <v>7914</v>
      </c>
      <c r="AY942">
        <v>12.89414</v>
      </c>
      <c r="AZ942">
        <v>11.9246397</v>
      </c>
      <c r="BA942" t="s">
        <v>388</v>
      </c>
      <c r="BB942" t="s">
        <v>64</v>
      </c>
    </row>
    <row r="943" spans="1:54" x14ac:dyDescent="0.3">
      <c r="A943">
        <v>2108</v>
      </c>
      <c r="B943" t="s">
        <v>7921</v>
      </c>
      <c r="C943" s="1">
        <v>43850</v>
      </c>
      <c r="D943">
        <v>1</v>
      </c>
      <c r="E943" t="s">
        <v>500</v>
      </c>
      <c r="F943" t="s">
        <v>73</v>
      </c>
      <c r="H943">
        <v>2020</v>
      </c>
      <c r="I943" t="s">
        <v>7922</v>
      </c>
      <c r="J943" t="s">
        <v>736</v>
      </c>
      <c r="K943" t="s">
        <v>81</v>
      </c>
      <c r="L943">
        <v>0</v>
      </c>
      <c r="M943" t="s">
        <v>58</v>
      </c>
      <c r="N943" t="s">
        <v>9704</v>
      </c>
      <c r="AE943">
        <v>0</v>
      </c>
      <c r="AT943" t="s">
        <v>75</v>
      </c>
      <c r="AV943" t="s">
        <v>7923</v>
      </c>
      <c r="AY943">
        <v>11.653309999999999</v>
      </c>
      <c r="AZ943">
        <v>13.411040310000001</v>
      </c>
      <c r="BA943" t="s">
        <v>739</v>
      </c>
      <c r="BB943" t="s">
        <v>64</v>
      </c>
    </row>
    <row r="944" spans="1:54" x14ac:dyDescent="0.3">
      <c r="A944">
        <v>2118</v>
      </c>
      <c r="B944" t="s">
        <v>7959</v>
      </c>
      <c r="C944" s="1">
        <v>43860</v>
      </c>
      <c r="D944">
        <v>1</v>
      </c>
      <c r="E944" t="s">
        <v>500</v>
      </c>
      <c r="F944" t="s">
        <v>88</v>
      </c>
      <c r="H944">
        <v>2020</v>
      </c>
      <c r="I944" t="s">
        <v>7960</v>
      </c>
      <c r="J944" t="s">
        <v>7367</v>
      </c>
      <c r="K944" t="s">
        <v>81</v>
      </c>
      <c r="L944">
        <v>4</v>
      </c>
      <c r="M944" t="s">
        <v>58</v>
      </c>
      <c r="N944" t="s">
        <v>9704</v>
      </c>
      <c r="V944">
        <v>1</v>
      </c>
      <c r="AE944">
        <v>3</v>
      </c>
      <c r="AK944" t="s">
        <v>33</v>
      </c>
      <c r="AQ944" t="s">
        <v>39</v>
      </c>
      <c r="AV944" t="s">
        <v>7961</v>
      </c>
      <c r="AW944" t="s">
        <v>7962</v>
      </c>
      <c r="AX944" t="s">
        <v>7963</v>
      </c>
      <c r="AY944">
        <v>11.836959999999999</v>
      </c>
      <c r="AZ944">
        <v>13.144749640000001</v>
      </c>
      <c r="BA944" t="s">
        <v>7371</v>
      </c>
      <c r="BB944" t="s">
        <v>64</v>
      </c>
    </row>
    <row r="945" spans="1:54" x14ac:dyDescent="0.3">
      <c r="A945">
        <v>2125</v>
      </c>
      <c r="B945" t="s">
        <v>7990</v>
      </c>
      <c r="C945" s="1">
        <v>43870</v>
      </c>
      <c r="D945">
        <v>2</v>
      </c>
      <c r="E945" t="s">
        <v>650</v>
      </c>
      <c r="F945" t="s">
        <v>56</v>
      </c>
      <c r="H945">
        <v>2020</v>
      </c>
      <c r="I945" t="s">
        <v>3761</v>
      </c>
      <c r="J945" t="s">
        <v>736</v>
      </c>
      <c r="K945" t="s">
        <v>81</v>
      </c>
      <c r="L945">
        <v>30</v>
      </c>
      <c r="M945" t="s">
        <v>58</v>
      </c>
      <c r="N945" t="s">
        <v>9704</v>
      </c>
      <c r="AB945">
        <v>10</v>
      </c>
      <c r="AE945">
        <v>30</v>
      </c>
      <c r="AI945" t="s">
        <v>31</v>
      </c>
      <c r="AL945" t="s">
        <v>75</v>
      </c>
      <c r="AT945" t="s">
        <v>75</v>
      </c>
      <c r="AU945" t="s">
        <v>7991</v>
      </c>
      <c r="AV945" t="s">
        <v>7992</v>
      </c>
      <c r="AW945" t="s">
        <v>7993</v>
      </c>
      <c r="AX945" t="s">
        <v>7994</v>
      </c>
      <c r="AY945">
        <v>11.653309999999999</v>
      </c>
      <c r="AZ945">
        <v>13.411040310000001</v>
      </c>
      <c r="BA945" t="s">
        <v>739</v>
      </c>
      <c r="BB945" t="s">
        <v>64</v>
      </c>
    </row>
    <row r="946" spans="1:54" x14ac:dyDescent="0.3">
      <c r="A946">
        <v>2129</v>
      </c>
      <c r="B946" t="s">
        <v>8001</v>
      </c>
      <c r="C946" s="1">
        <v>43873</v>
      </c>
      <c r="D946">
        <v>2</v>
      </c>
      <c r="E946" t="s">
        <v>650</v>
      </c>
      <c r="F946" t="s">
        <v>169</v>
      </c>
      <c r="H946">
        <v>2020</v>
      </c>
      <c r="I946" t="s">
        <v>6517</v>
      </c>
      <c r="J946" t="s">
        <v>7367</v>
      </c>
      <c r="K946" t="s">
        <v>81</v>
      </c>
      <c r="L946">
        <v>0</v>
      </c>
      <c r="M946" t="s">
        <v>58</v>
      </c>
      <c r="N946" t="s">
        <v>9704</v>
      </c>
      <c r="AE946">
        <v>0</v>
      </c>
      <c r="AI946" t="s">
        <v>31</v>
      </c>
      <c r="AT946" t="s">
        <v>75</v>
      </c>
      <c r="AV946" t="s">
        <v>8002</v>
      </c>
      <c r="AW946" t="s">
        <v>8003</v>
      </c>
      <c r="AX946" t="s">
        <v>8004</v>
      </c>
      <c r="AY946">
        <v>11.836959999999999</v>
      </c>
      <c r="AZ946">
        <v>13.144749640000001</v>
      </c>
      <c r="BA946" t="s">
        <v>7371</v>
      </c>
      <c r="BB946" t="s">
        <v>64</v>
      </c>
    </row>
    <row r="947" spans="1:54" x14ac:dyDescent="0.3">
      <c r="A947">
        <v>2132</v>
      </c>
      <c r="B947" t="s">
        <v>8011</v>
      </c>
      <c r="C947" s="1">
        <v>43879</v>
      </c>
      <c r="D947">
        <v>2</v>
      </c>
      <c r="E947" t="s">
        <v>650</v>
      </c>
      <c r="F947" t="s">
        <v>100</v>
      </c>
      <c r="H947">
        <v>2020</v>
      </c>
      <c r="I947" t="s">
        <v>8012</v>
      </c>
      <c r="J947" t="s">
        <v>1517</v>
      </c>
      <c r="K947" t="s">
        <v>81</v>
      </c>
      <c r="L947">
        <v>0</v>
      </c>
      <c r="M947" t="s">
        <v>58</v>
      </c>
      <c r="N947" t="s">
        <v>9704</v>
      </c>
      <c r="AE947">
        <v>0</v>
      </c>
      <c r="AI947" t="s">
        <v>31</v>
      </c>
      <c r="AL947" t="s">
        <v>75</v>
      </c>
      <c r="AT947" t="s">
        <v>75</v>
      </c>
      <c r="AV947" t="s">
        <v>8013</v>
      </c>
      <c r="AW947" t="s">
        <v>8014</v>
      </c>
      <c r="AX947" t="s">
        <v>8015</v>
      </c>
      <c r="AY947">
        <v>10.871729999999999</v>
      </c>
      <c r="AZ947">
        <v>12.8449297</v>
      </c>
      <c r="BA947" t="s">
        <v>1519</v>
      </c>
      <c r="BB947" t="s">
        <v>64</v>
      </c>
    </row>
    <row r="948" spans="1:54" x14ac:dyDescent="0.3">
      <c r="A948">
        <v>2148</v>
      </c>
      <c r="B948" t="s">
        <v>8077</v>
      </c>
      <c r="C948" s="1">
        <v>43927</v>
      </c>
      <c r="D948">
        <v>4</v>
      </c>
      <c r="E948" t="s">
        <v>949</v>
      </c>
      <c r="F948" t="s">
        <v>73</v>
      </c>
      <c r="H948">
        <v>2020</v>
      </c>
      <c r="J948" t="s">
        <v>785</v>
      </c>
      <c r="K948" t="s">
        <v>251</v>
      </c>
      <c r="L948">
        <v>0</v>
      </c>
      <c r="M948" t="s">
        <v>58</v>
      </c>
      <c r="N948" t="s">
        <v>9704</v>
      </c>
      <c r="AE948">
        <v>0</v>
      </c>
      <c r="AI948" t="s">
        <v>31</v>
      </c>
      <c r="AL948" t="s">
        <v>75</v>
      </c>
      <c r="AT948" t="s">
        <v>75</v>
      </c>
      <c r="AV948" t="s">
        <v>8078</v>
      </c>
      <c r="AW948" t="s">
        <v>8079</v>
      </c>
      <c r="AX948" t="s">
        <v>8080</v>
      </c>
      <c r="AY948">
        <v>10.813510000000001</v>
      </c>
      <c r="AZ948">
        <v>13.45938969</v>
      </c>
      <c r="BA948" t="s">
        <v>788</v>
      </c>
      <c r="BB948" t="s">
        <v>64</v>
      </c>
    </row>
    <row r="949" spans="1:54" x14ac:dyDescent="0.3">
      <c r="A949">
        <v>2150</v>
      </c>
      <c r="B949" t="s">
        <v>8086</v>
      </c>
      <c r="C949" s="1">
        <v>43928</v>
      </c>
      <c r="D949">
        <v>4</v>
      </c>
      <c r="E949" t="s">
        <v>949</v>
      </c>
      <c r="F949" t="s">
        <v>100</v>
      </c>
      <c r="H949">
        <v>2020</v>
      </c>
      <c r="I949" t="s">
        <v>8087</v>
      </c>
      <c r="J949" t="s">
        <v>7236</v>
      </c>
      <c r="K949" t="s">
        <v>81</v>
      </c>
      <c r="L949">
        <v>3</v>
      </c>
      <c r="M949" t="s">
        <v>58</v>
      </c>
      <c r="N949" t="s">
        <v>9704</v>
      </c>
      <c r="AE949">
        <v>3</v>
      </c>
      <c r="AI949" t="s">
        <v>31</v>
      </c>
      <c r="AL949" t="s">
        <v>75</v>
      </c>
      <c r="AT949" t="s">
        <v>75</v>
      </c>
      <c r="AV949" t="s">
        <v>8088</v>
      </c>
      <c r="AW949" t="s">
        <v>8089</v>
      </c>
      <c r="AY949">
        <v>11.890472000000001</v>
      </c>
      <c r="AZ949">
        <v>13.147645949999999</v>
      </c>
      <c r="BA949" t="s">
        <v>7240</v>
      </c>
      <c r="BB949" t="s">
        <v>64</v>
      </c>
    </row>
    <row r="950" spans="1:54" x14ac:dyDescent="0.3">
      <c r="A950">
        <v>2162</v>
      </c>
      <c r="B950" t="s">
        <v>8120</v>
      </c>
      <c r="C950" s="1">
        <v>43957</v>
      </c>
      <c r="D950">
        <v>5</v>
      </c>
      <c r="E950" t="s">
        <v>55</v>
      </c>
      <c r="F950" t="s">
        <v>169</v>
      </c>
      <c r="H950">
        <v>2020</v>
      </c>
      <c r="I950" t="s">
        <v>4057</v>
      </c>
      <c r="J950" t="s">
        <v>94</v>
      </c>
      <c r="K950" t="s">
        <v>81</v>
      </c>
      <c r="L950">
        <v>0</v>
      </c>
      <c r="M950" t="s">
        <v>58</v>
      </c>
      <c r="N950" t="s">
        <v>9704</v>
      </c>
      <c r="P950" t="s">
        <v>2538</v>
      </c>
      <c r="AE950">
        <v>0</v>
      </c>
      <c r="AI950" t="s">
        <v>31</v>
      </c>
      <c r="AS950" t="s">
        <v>41</v>
      </c>
      <c r="AT950" t="s">
        <v>75</v>
      </c>
      <c r="AV950" t="s">
        <v>8121</v>
      </c>
      <c r="AY950">
        <v>10.616909</v>
      </c>
      <c r="AZ950">
        <v>12.188470840000001</v>
      </c>
      <c r="BA950" t="s">
        <v>98</v>
      </c>
      <c r="BB950" t="s">
        <v>64</v>
      </c>
    </row>
    <row r="951" spans="1:54" x14ac:dyDescent="0.3">
      <c r="A951">
        <v>2163</v>
      </c>
      <c r="B951" t="s">
        <v>8122</v>
      </c>
      <c r="C951" s="1">
        <v>43958</v>
      </c>
      <c r="D951">
        <v>5</v>
      </c>
      <c r="E951" t="s">
        <v>55</v>
      </c>
      <c r="F951" t="s">
        <v>88</v>
      </c>
      <c r="H951">
        <v>2020</v>
      </c>
      <c r="I951" t="s">
        <v>8123</v>
      </c>
      <c r="J951" t="s">
        <v>785</v>
      </c>
      <c r="K951" t="s">
        <v>251</v>
      </c>
      <c r="L951">
        <v>2</v>
      </c>
      <c r="M951" t="s">
        <v>58</v>
      </c>
      <c r="N951" t="s">
        <v>9704</v>
      </c>
      <c r="AE951">
        <v>2</v>
      </c>
      <c r="AL951" t="s">
        <v>75</v>
      </c>
      <c r="AT951" t="s">
        <v>75</v>
      </c>
      <c r="AV951" t="s">
        <v>8124</v>
      </c>
      <c r="AY951">
        <v>10.813510000000001</v>
      </c>
      <c r="AZ951">
        <v>13.45938969</v>
      </c>
      <c r="BA951" t="s">
        <v>788</v>
      </c>
      <c r="BB951" t="s">
        <v>64</v>
      </c>
    </row>
    <row r="952" spans="1:54" x14ac:dyDescent="0.3">
      <c r="A952">
        <v>2202</v>
      </c>
      <c r="B952" t="s">
        <v>8247</v>
      </c>
      <c r="C952" s="1">
        <v>44025</v>
      </c>
      <c r="D952">
        <v>7</v>
      </c>
      <c r="E952" t="s">
        <v>154</v>
      </c>
      <c r="F952" t="s">
        <v>73</v>
      </c>
      <c r="H952">
        <v>2020</v>
      </c>
      <c r="I952" t="s">
        <v>1323</v>
      </c>
      <c r="J952" t="s">
        <v>7367</v>
      </c>
      <c r="K952" t="s">
        <v>81</v>
      </c>
      <c r="L952">
        <v>10</v>
      </c>
      <c r="M952" t="s">
        <v>58</v>
      </c>
      <c r="N952" t="s">
        <v>9704</v>
      </c>
      <c r="AE952">
        <v>10</v>
      </c>
      <c r="AI952" t="s">
        <v>31</v>
      </c>
      <c r="AL952" t="s">
        <v>75</v>
      </c>
      <c r="AT952" t="s">
        <v>75</v>
      </c>
      <c r="AU952" t="s">
        <v>8248</v>
      </c>
      <c r="AV952" t="s">
        <v>8249</v>
      </c>
      <c r="AW952" t="s">
        <v>8250</v>
      </c>
      <c r="AX952" t="s">
        <v>8251</v>
      </c>
      <c r="AY952">
        <v>11.837854999999999</v>
      </c>
      <c r="AZ952">
        <v>13.14281368</v>
      </c>
      <c r="BA952" t="s">
        <v>7371</v>
      </c>
      <c r="BB952" t="s">
        <v>64</v>
      </c>
    </row>
    <row r="953" spans="1:54" x14ac:dyDescent="0.3">
      <c r="A953">
        <v>2248</v>
      </c>
      <c r="B953" t="s">
        <v>8410</v>
      </c>
      <c r="C953" s="1">
        <v>44136</v>
      </c>
      <c r="D953">
        <v>11</v>
      </c>
      <c r="E953" t="s">
        <v>327</v>
      </c>
      <c r="F953" t="s">
        <v>56</v>
      </c>
      <c r="H953">
        <v>2020</v>
      </c>
      <c r="I953" t="s">
        <v>4733</v>
      </c>
      <c r="J953" t="s">
        <v>1517</v>
      </c>
      <c r="K953" t="s">
        <v>81</v>
      </c>
      <c r="L953">
        <v>12</v>
      </c>
      <c r="M953" t="s">
        <v>58</v>
      </c>
      <c r="N953" t="s">
        <v>9704</v>
      </c>
      <c r="AB953">
        <v>9</v>
      </c>
      <c r="AE953">
        <v>12</v>
      </c>
      <c r="AI953" t="s">
        <v>31</v>
      </c>
      <c r="AT953" t="s">
        <v>75</v>
      </c>
      <c r="AV953" t="s">
        <v>8411</v>
      </c>
      <c r="AW953" t="s">
        <v>8412</v>
      </c>
      <c r="AX953" t="s">
        <v>8413</v>
      </c>
      <c r="AY953">
        <v>10.865830000000001</v>
      </c>
      <c r="AZ953">
        <v>12.84694004</v>
      </c>
      <c r="BA953" t="s">
        <v>1519</v>
      </c>
      <c r="BB953" t="s">
        <v>64</v>
      </c>
    </row>
    <row r="954" spans="1:54" x14ac:dyDescent="0.3">
      <c r="A954">
        <v>2251</v>
      </c>
      <c r="B954" t="s">
        <v>8420</v>
      </c>
      <c r="C954" s="1">
        <v>44143</v>
      </c>
      <c r="D954">
        <v>11</v>
      </c>
      <c r="E954" t="s">
        <v>327</v>
      </c>
      <c r="F954" t="s">
        <v>56</v>
      </c>
      <c r="H954">
        <v>2020</v>
      </c>
      <c r="J954" t="s">
        <v>1498</v>
      </c>
      <c r="K954" t="s">
        <v>81</v>
      </c>
      <c r="L954">
        <v>1</v>
      </c>
      <c r="M954" t="s">
        <v>58</v>
      </c>
      <c r="N954" t="s">
        <v>9704</v>
      </c>
      <c r="V954">
        <v>1</v>
      </c>
      <c r="AI954" t="s">
        <v>31</v>
      </c>
      <c r="AT954" t="s">
        <v>75</v>
      </c>
      <c r="AV954" t="s">
        <v>8421</v>
      </c>
      <c r="AW954" t="s">
        <v>8422</v>
      </c>
      <c r="AX954" t="s">
        <v>8423</v>
      </c>
      <c r="AY954">
        <v>11.08611</v>
      </c>
      <c r="AZ954">
        <v>13.69139004</v>
      </c>
      <c r="BA954" t="s">
        <v>1499</v>
      </c>
      <c r="BB954" t="s">
        <v>64</v>
      </c>
    </row>
    <row r="955" spans="1:54" x14ac:dyDescent="0.3">
      <c r="A955">
        <v>2260</v>
      </c>
      <c r="B955" t="s">
        <v>8451</v>
      </c>
      <c r="C955" s="1">
        <v>44160</v>
      </c>
      <c r="D955">
        <v>11</v>
      </c>
      <c r="E955" t="s">
        <v>327</v>
      </c>
      <c r="F955" t="s">
        <v>169</v>
      </c>
      <c r="H955">
        <v>2020</v>
      </c>
      <c r="I955" t="s">
        <v>8452</v>
      </c>
      <c r="K955" t="s">
        <v>8453</v>
      </c>
      <c r="L955">
        <v>3</v>
      </c>
      <c r="M955" t="s">
        <v>58</v>
      </c>
      <c r="N955" t="s">
        <v>9704</v>
      </c>
      <c r="AB955">
        <v>1</v>
      </c>
      <c r="AE955">
        <v>3</v>
      </c>
      <c r="AT955" t="s">
        <v>75</v>
      </c>
      <c r="AV955" t="s">
        <v>8454</v>
      </c>
      <c r="AY955">
        <v>10.874924999999999</v>
      </c>
      <c r="AZ955">
        <v>13.883820529999999</v>
      </c>
      <c r="BA955" t="s">
        <v>8455</v>
      </c>
      <c r="BB955" t="s">
        <v>64</v>
      </c>
    </row>
    <row r="956" spans="1:54" x14ac:dyDescent="0.3">
      <c r="A956">
        <v>2280</v>
      </c>
      <c r="B956" t="s">
        <v>8518</v>
      </c>
      <c r="C956" s="1">
        <v>44189</v>
      </c>
      <c r="D956">
        <v>12</v>
      </c>
      <c r="E956" t="s">
        <v>390</v>
      </c>
      <c r="F956" t="s">
        <v>88</v>
      </c>
      <c r="H956">
        <v>2020</v>
      </c>
      <c r="I956" t="s">
        <v>8519</v>
      </c>
      <c r="J956" t="s">
        <v>1517</v>
      </c>
      <c r="K956" t="s">
        <v>81</v>
      </c>
      <c r="L956">
        <v>11</v>
      </c>
      <c r="M956" t="s">
        <v>58</v>
      </c>
      <c r="N956" t="s">
        <v>9704</v>
      </c>
      <c r="AB956">
        <v>7</v>
      </c>
      <c r="AE956">
        <v>11</v>
      </c>
      <c r="AI956" t="s">
        <v>31</v>
      </c>
      <c r="AL956" t="s">
        <v>75</v>
      </c>
      <c r="AP956" t="s">
        <v>38</v>
      </c>
      <c r="AT956" t="s">
        <v>75</v>
      </c>
      <c r="AV956" t="s">
        <v>8520</v>
      </c>
      <c r="AW956" t="s">
        <v>8521</v>
      </c>
      <c r="AX956" t="s">
        <v>8522</v>
      </c>
      <c r="AY956">
        <v>10.865830000000001</v>
      </c>
      <c r="AZ956">
        <v>12.84694004</v>
      </c>
      <c r="BA956" t="s">
        <v>1519</v>
      </c>
      <c r="BB956" t="s">
        <v>64</v>
      </c>
    </row>
    <row r="957" spans="1:54" x14ac:dyDescent="0.3">
      <c r="A957">
        <v>2281</v>
      </c>
      <c r="B957" t="s">
        <v>8523</v>
      </c>
      <c r="C957" s="1">
        <v>44189</v>
      </c>
      <c r="D957">
        <v>12</v>
      </c>
      <c r="E957" t="s">
        <v>390</v>
      </c>
      <c r="F957" t="s">
        <v>88</v>
      </c>
      <c r="H957">
        <v>2020</v>
      </c>
      <c r="I957" t="s">
        <v>2855</v>
      </c>
      <c r="J957" t="s">
        <v>250</v>
      </c>
      <c r="K957" t="s">
        <v>251</v>
      </c>
      <c r="L957">
        <v>8</v>
      </c>
      <c r="M957" t="s">
        <v>58</v>
      </c>
      <c r="N957" t="s">
        <v>9704</v>
      </c>
      <c r="W957">
        <v>1</v>
      </c>
      <c r="AB957">
        <v>11</v>
      </c>
      <c r="AE957">
        <v>7</v>
      </c>
      <c r="AI957" t="s">
        <v>31</v>
      </c>
      <c r="AL957" t="s">
        <v>75</v>
      </c>
      <c r="AT957" t="s">
        <v>75</v>
      </c>
      <c r="AV957" t="s">
        <v>8524</v>
      </c>
      <c r="AW957" t="s">
        <v>8525</v>
      </c>
      <c r="AX957" t="s">
        <v>8526</v>
      </c>
      <c r="AY957">
        <v>10.169568999999999</v>
      </c>
      <c r="AZ957">
        <v>12.73658562</v>
      </c>
      <c r="BA957" t="s">
        <v>2080</v>
      </c>
      <c r="BB957" t="s">
        <v>64</v>
      </c>
    </row>
    <row r="958" spans="1:54" x14ac:dyDescent="0.3">
      <c r="A958">
        <v>2285</v>
      </c>
      <c r="B958" t="s">
        <v>8539</v>
      </c>
      <c r="C958" s="1">
        <v>44193</v>
      </c>
      <c r="D958">
        <v>12</v>
      </c>
      <c r="E958" t="s">
        <v>390</v>
      </c>
      <c r="F958" t="s">
        <v>73</v>
      </c>
      <c r="H958">
        <v>2020</v>
      </c>
      <c r="I958" t="s">
        <v>4551</v>
      </c>
      <c r="J958" t="s">
        <v>785</v>
      </c>
      <c r="K958" t="s">
        <v>251</v>
      </c>
      <c r="L958">
        <v>0</v>
      </c>
      <c r="M958" t="s">
        <v>58</v>
      </c>
      <c r="N958" t="s">
        <v>9704</v>
      </c>
      <c r="AB958">
        <v>4</v>
      </c>
      <c r="AT958" t="s">
        <v>75</v>
      </c>
      <c r="AV958" t="s">
        <v>8540</v>
      </c>
      <c r="AW958" t="s">
        <v>8541</v>
      </c>
      <c r="AY958">
        <v>10.813510000000001</v>
      </c>
      <c r="AZ958">
        <v>13.45938969</v>
      </c>
      <c r="BA958" t="s">
        <v>788</v>
      </c>
      <c r="BB958" t="s">
        <v>64</v>
      </c>
    </row>
    <row r="959" spans="1:54" x14ac:dyDescent="0.3">
      <c r="A959">
        <v>2338</v>
      </c>
      <c r="B959" t="s">
        <v>8734</v>
      </c>
      <c r="C959" s="1">
        <v>44271</v>
      </c>
      <c r="D959">
        <v>3</v>
      </c>
      <c r="E959" t="s">
        <v>828</v>
      </c>
      <c r="F959" t="s">
        <v>100</v>
      </c>
      <c r="H959">
        <v>2021</v>
      </c>
      <c r="I959" t="s">
        <v>2870</v>
      </c>
      <c r="J959" t="s">
        <v>1376</v>
      </c>
      <c r="K959" t="s">
        <v>336</v>
      </c>
      <c r="L959">
        <v>0</v>
      </c>
      <c r="M959" t="s">
        <v>58</v>
      </c>
      <c r="N959" t="s">
        <v>9704</v>
      </c>
      <c r="AE959">
        <v>0</v>
      </c>
      <c r="AI959" t="s">
        <v>31</v>
      </c>
      <c r="AL959" t="s">
        <v>75</v>
      </c>
      <c r="AS959" t="s">
        <v>41</v>
      </c>
      <c r="AT959" t="s">
        <v>75</v>
      </c>
      <c r="AV959" t="s">
        <v>8735</v>
      </c>
      <c r="AW959" t="s">
        <v>8736</v>
      </c>
      <c r="AX959" t="s">
        <v>8737</v>
      </c>
      <c r="AY959">
        <v>11.497780000000001</v>
      </c>
      <c r="AZ959">
        <v>11.93083</v>
      </c>
      <c r="BA959" t="s">
        <v>1378</v>
      </c>
      <c r="BB959" t="s">
        <v>64</v>
      </c>
    </row>
    <row r="960" spans="1:54" x14ac:dyDescent="0.3">
      <c r="A960">
        <v>2339</v>
      </c>
      <c r="B960" t="s">
        <v>8738</v>
      </c>
      <c r="C960" s="1">
        <v>44273</v>
      </c>
      <c r="D960">
        <v>3</v>
      </c>
      <c r="E960" t="s">
        <v>828</v>
      </c>
      <c r="F960" t="s">
        <v>88</v>
      </c>
      <c r="H960">
        <v>2021</v>
      </c>
      <c r="I960" t="s">
        <v>1608</v>
      </c>
      <c r="J960" t="s">
        <v>1609</v>
      </c>
      <c r="K960" t="s">
        <v>81</v>
      </c>
      <c r="L960">
        <v>5</v>
      </c>
      <c r="M960" t="s">
        <v>58</v>
      </c>
      <c r="N960" t="s">
        <v>9704</v>
      </c>
      <c r="V960">
        <v>5</v>
      </c>
      <c r="AI960" t="s">
        <v>31</v>
      </c>
      <c r="AL960" t="s">
        <v>75</v>
      </c>
      <c r="AT960" t="s">
        <v>75</v>
      </c>
      <c r="AU960" t="s">
        <v>8209</v>
      </c>
      <c r="AV960" t="s">
        <v>8739</v>
      </c>
      <c r="AY960">
        <v>11.908659999999999</v>
      </c>
      <c r="AZ960">
        <v>13.16033</v>
      </c>
      <c r="BA960" t="s">
        <v>1612</v>
      </c>
      <c r="BB960" t="s">
        <v>64</v>
      </c>
    </row>
    <row r="961" spans="1:54" x14ac:dyDescent="0.3">
      <c r="A961">
        <v>2345</v>
      </c>
      <c r="B961" t="s">
        <v>8760</v>
      </c>
      <c r="C961" s="1">
        <v>44295</v>
      </c>
      <c r="D961">
        <v>4</v>
      </c>
      <c r="E961" t="s">
        <v>949</v>
      </c>
      <c r="F961" t="s">
        <v>203</v>
      </c>
      <c r="H961">
        <v>2021</v>
      </c>
      <c r="I961" t="s">
        <v>8761</v>
      </c>
      <c r="J961" t="s">
        <v>2861</v>
      </c>
      <c r="K961" t="s">
        <v>251</v>
      </c>
      <c r="L961">
        <v>7</v>
      </c>
      <c r="M961" t="s">
        <v>58</v>
      </c>
      <c r="N961" t="s">
        <v>9704</v>
      </c>
      <c r="AB961">
        <v>30</v>
      </c>
      <c r="AE961">
        <v>7</v>
      </c>
      <c r="AI961" t="s">
        <v>31</v>
      </c>
      <c r="AT961" t="s">
        <v>75</v>
      </c>
      <c r="AV961" t="s">
        <v>8762</v>
      </c>
      <c r="AW961" t="s">
        <v>8763</v>
      </c>
      <c r="AX961" t="s">
        <v>8764</v>
      </c>
      <c r="AY961">
        <v>10.231669999999999</v>
      </c>
      <c r="AZ961">
        <v>12.930279730000001</v>
      </c>
      <c r="BA961" t="s">
        <v>2863</v>
      </c>
      <c r="BB961" t="s">
        <v>64</v>
      </c>
    </row>
    <row r="962" spans="1:54" x14ac:dyDescent="0.3">
      <c r="A962">
        <v>2346</v>
      </c>
      <c r="B962" t="s">
        <v>8765</v>
      </c>
      <c r="C962" s="1">
        <v>44296</v>
      </c>
      <c r="D962">
        <v>4</v>
      </c>
      <c r="E962" t="s">
        <v>949</v>
      </c>
      <c r="F962" t="s">
        <v>206</v>
      </c>
      <c r="H962">
        <v>2021</v>
      </c>
      <c r="I962" t="s">
        <v>1608</v>
      </c>
      <c r="J962" t="s">
        <v>1609</v>
      </c>
      <c r="K962" t="s">
        <v>81</v>
      </c>
      <c r="L962">
        <v>19</v>
      </c>
      <c r="M962" t="s">
        <v>58</v>
      </c>
      <c r="N962" t="s">
        <v>9704</v>
      </c>
      <c r="V962">
        <v>10</v>
      </c>
      <c r="W962">
        <v>3</v>
      </c>
      <c r="AE962">
        <v>6</v>
      </c>
      <c r="AI962" t="s">
        <v>31</v>
      </c>
      <c r="AL962" t="s">
        <v>75</v>
      </c>
      <c r="AO962" t="s">
        <v>59</v>
      </c>
      <c r="AT962" t="s">
        <v>75</v>
      </c>
      <c r="AU962" t="s">
        <v>7616</v>
      </c>
      <c r="AV962" t="s">
        <v>8766</v>
      </c>
      <c r="AW962" t="s">
        <v>8767</v>
      </c>
      <c r="AX962" t="s">
        <v>8768</v>
      </c>
      <c r="AY962">
        <v>11.908659999999999</v>
      </c>
      <c r="AZ962">
        <v>13.16033</v>
      </c>
      <c r="BA962" t="s">
        <v>1612</v>
      </c>
      <c r="BB962" t="s">
        <v>64</v>
      </c>
    </row>
    <row r="963" spans="1:54" x14ac:dyDescent="0.3">
      <c r="A963">
        <v>2348</v>
      </c>
      <c r="B963" t="s">
        <v>8772</v>
      </c>
      <c r="C963" s="1">
        <v>44299</v>
      </c>
      <c r="D963">
        <v>4</v>
      </c>
      <c r="E963" t="s">
        <v>949</v>
      </c>
      <c r="F963" t="s">
        <v>100</v>
      </c>
      <c r="H963">
        <v>2021</v>
      </c>
      <c r="I963" t="s">
        <v>1608</v>
      </c>
      <c r="J963" t="s">
        <v>1609</v>
      </c>
      <c r="K963" t="s">
        <v>81</v>
      </c>
      <c r="L963">
        <v>18</v>
      </c>
      <c r="M963" t="s">
        <v>58</v>
      </c>
      <c r="N963" t="s">
        <v>9704</v>
      </c>
      <c r="V963">
        <v>1</v>
      </c>
      <c r="AE963">
        <v>17</v>
      </c>
      <c r="AI963" t="s">
        <v>31</v>
      </c>
      <c r="AL963" t="s">
        <v>75</v>
      </c>
      <c r="AO963" t="s">
        <v>59</v>
      </c>
      <c r="AT963" t="s">
        <v>75</v>
      </c>
      <c r="AV963" t="s">
        <v>8773</v>
      </c>
      <c r="AW963" t="s">
        <v>8774</v>
      </c>
      <c r="AX963" t="s">
        <v>8775</v>
      </c>
      <c r="AY963">
        <v>11.908659999999999</v>
      </c>
      <c r="AZ963">
        <v>13.16033</v>
      </c>
      <c r="BA963" t="s">
        <v>1612</v>
      </c>
      <c r="BB963" t="s">
        <v>64</v>
      </c>
    </row>
    <row r="964" spans="1:54" x14ac:dyDescent="0.3">
      <c r="A964">
        <v>2355</v>
      </c>
      <c r="B964" t="s">
        <v>8802</v>
      </c>
      <c r="C964" s="1">
        <v>44315</v>
      </c>
      <c r="D964">
        <v>4</v>
      </c>
      <c r="E964" t="s">
        <v>949</v>
      </c>
      <c r="F964" t="s">
        <v>88</v>
      </c>
      <c r="H964">
        <v>2021</v>
      </c>
      <c r="I964" t="s">
        <v>8803</v>
      </c>
      <c r="J964" t="s">
        <v>7118</v>
      </c>
      <c r="K964" t="s">
        <v>336</v>
      </c>
      <c r="M964" t="s">
        <v>58</v>
      </c>
      <c r="N964" t="s">
        <v>9704</v>
      </c>
      <c r="AI964" t="s">
        <v>31</v>
      </c>
      <c r="AT964" t="s">
        <v>75</v>
      </c>
      <c r="AV964" t="s">
        <v>8804</v>
      </c>
      <c r="AW964" t="s">
        <v>8805</v>
      </c>
      <c r="AX964" t="s">
        <v>8806</v>
      </c>
      <c r="AY964">
        <v>13.117000000000001</v>
      </c>
      <c r="AZ964">
        <v>11.7329998</v>
      </c>
      <c r="BA964" t="s">
        <v>7121</v>
      </c>
      <c r="BB964" t="s">
        <v>64</v>
      </c>
    </row>
    <row r="965" spans="1:54" x14ac:dyDescent="0.3">
      <c r="A965">
        <v>2376</v>
      </c>
      <c r="B965" t="s">
        <v>8878</v>
      </c>
      <c r="C965" s="1">
        <v>44384</v>
      </c>
      <c r="D965">
        <v>7</v>
      </c>
      <c r="E965" t="s">
        <v>154</v>
      </c>
      <c r="F965" t="s">
        <v>169</v>
      </c>
      <c r="H965">
        <v>2021</v>
      </c>
      <c r="I965" t="s">
        <v>8879</v>
      </c>
      <c r="J965" t="s">
        <v>2861</v>
      </c>
      <c r="K965" t="s">
        <v>251</v>
      </c>
      <c r="L965">
        <v>24</v>
      </c>
      <c r="M965" t="s">
        <v>58</v>
      </c>
      <c r="N965" t="s">
        <v>9704</v>
      </c>
      <c r="AE965">
        <v>24</v>
      </c>
      <c r="AI965" t="s">
        <v>31</v>
      </c>
      <c r="AL965" t="s">
        <v>75</v>
      </c>
      <c r="AT965" t="s">
        <v>75</v>
      </c>
      <c r="AV965" t="s">
        <v>8880</v>
      </c>
      <c r="AW965" t="s">
        <v>8881</v>
      </c>
      <c r="AX965" t="s">
        <v>8882</v>
      </c>
      <c r="AY965">
        <v>10.231669999999999</v>
      </c>
      <c r="AZ965">
        <v>12.930279730000001</v>
      </c>
      <c r="BA965" t="s">
        <v>2863</v>
      </c>
      <c r="BB965" t="s">
        <v>64</v>
      </c>
    </row>
    <row r="966" spans="1:54" x14ac:dyDescent="0.3">
      <c r="A966">
        <v>2377</v>
      </c>
      <c r="B966" t="s">
        <v>8883</v>
      </c>
      <c r="C966" s="1">
        <v>44385</v>
      </c>
      <c r="D966">
        <v>7</v>
      </c>
      <c r="E966" t="s">
        <v>154</v>
      </c>
      <c r="F966" t="s">
        <v>88</v>
      </c>
      <c r="H966">
        <v>2021</v>
      </c>
      <c r="I966" t="s">
        <v>2870</v>
      </c>
      <c r="J966" t="s">
        <v>1376</v>
      </c>
      <c r="K966" t="s">
        <v>336</v>
      </c>
      <c r="L966">
        <v>0</v>
      </c>
      <c r="M966" t="s">
        <v>58</v>
      </c>
      <c r="N966" t="s">
        <v>9704</v>
      </c>
      <c r="AE966">
        <v>0</v>
      </c>
      <c r="AI966" t="s">
        <v>31</v>
      </c>
      <c r="AT966" t="s">
        <v>75</v>
      </c>
      <c r="AV966" t="s">
        <v>8884</v>
      </c>
      <c r="AW966" t="s">
        <v>8885</v>
      </c>
      <c r="AY966">
        <v>11.497780000000001</v>
      </c>
      <c r="AZ966">
        <v>11.93083</v>
      </c>
      <c r="BA966" t="s">
        <v>1378</v>
      </c>
      <c r="BB966" t="s">
        <v>64</v>
      </c>
    </row>
    <row r="967" spans="1:54" x14ac:dyDescent="0.3">
      <c r="A967">
        <v>2415</v>
      </c>
      <c r="B967" t="s">
        <v>9037</v>
      </c>
      <c r="C967" s="1">
        <v>44533</v>
      </c>
      <c r="D967">
        <v>12</v>
      </c>
      <c r="E967" t="s">
        <v>390</v>
      </c>
      <c r="F967" t="s">
        <v>203</v>
      </c>
      <c r="H967">
        <v>2021</v>
      </c>
      <c r="I967" t="s">
        <v>2006</v>
      </c>
      <c r="J967" t="s">
        <v>2007</v>
      </c>
      <c r="K967" t="s">
        <v>81</v>
      </c>
      <c r="L967">
        <v>0</v>
      </c>
      <c r="M967" t="s">
        <v>58</v>
      </c>
      <c r="N967" t="s">
        <v>9704</v>
      </c>
      <c r="AI967" t="s">
        <v>31</v>
      </c>
      <c r="AT967" t="s">
        <v>75</v>
      </c>
      <c r="AU967" t="s">
        <v>9038</v>
      </c>
      <c r="AV967" t="s">
        <v>9039</v>
      </c>
      <c r="AW967" t="s">
        <v>9040</v>
      </c>
      <c r="AX967" t="s">
        <v>9041</v>
      </c>
      <c r="AY967">
        <v>13.610953</v>
      </c>
      <c r="AZ967">
        <v>13.27766418</v>
      </c>
      <c r="BA967" t="s">
        <v>2008</v>
      </c>
      <c r="BB967" t="s">
        <v>64</v>
      </c>
    </row>
    <row r="968" spans="1:54" x14ac:dyDescent="0.3">
      <c r="A968">
        <v>2418</v>
      </c>
      <c r="B968" t="s">
        <v>9051</v>
      </c>
      <c r="C968" s="1">
        <v>44542</v>
      </c>
      <c r="D968">
        <v>12</v>
      </c>
      <c r="E968" t="s">
        <v>390</v>
      </c>
      <c r="F968" t="s">
        <v>56</v>
      </c>
      <c r="H968">
        <v>2021</v>
      </c>
      <c r="I968" t="s">
        <v>4057</v>
      </c>
      <c r="J968" t="s">
        <v>94</v>
      </c>
      <c r="K968" t="s">
        <v>81</v>
      </c>
      <c r="L968">
        <v>0</v>
      </c>
      <c r="M968" t="s">
        <v>58</v>
      </c>
      <c r="N968" t="s">
        <v>9704</v>
      </c>
      <c r="AE968">
        <v>0</v>
      </c>
      <c r="AI968" t="s">
        <v>31</v>
      </c>
      <c r="AL968" t="s">
        <v>75</v>
      </c>
      <c r="AT968" t="s">
        <v>75</v>
      </c>
      <c r="AV968" t="s">
        <v>9052</v>
      </c>
      <c r="AW968" t="s">
        <v>9053</v>
      </c>
      <c r="AY968">
        <v>10.616916</v>
      </c>
      <c r="AZ968">
        <v>12.188690190000001</v>
      </c>
      <c r="BA968" t="s">
        <v>98</v>
      </c>
      <c r="BB968" t="s">
        <v>64</v>
      </c>
    </row>
    <row r="969" spans="1:54" x14ac:dyDescent="0.3">
      <c r="A969">
        <v>2431</v>
      </c>
      <c r="B969" t="s">
        <v>9098</v>
      </c>
      <c r="C969" s="1">
        <v>44581</v>
      </c>
      <c r="D969">
        <v>1</v>
      </c>
      <c r="E969" t="s">
        <v>500</v>
      </c>
      <c r="F969" t="s">
        <v>88</v>
      </c>
      <c r="H969">
        <v>2022</v>
      </c>
      <c r="I969" t="s">
        <v>9099</v>
      </c>
      <c r="J969" t="s">
        <v>1517</v>
      </c>
      <c r="K969" t="s">
        <v>81</v>
      </c>
      <c r="L969">
        <v>2</v>
      </c>
      <c r="M969" t="s">
        <v>58</v>
      </c>
      <c r="N969" t="s">
        <v>9704</v>
      </c>
      <c r="AB969">
        <v>17</v>
      </c>
      <c r="AE969">
        <v>2</v>
      </c>
      <c r="AI969" t="s">
        <v>31</v>
      </c>
      <c r="AL969" t="s">
        <v>75</v>
      </c>
      <c r="AP969" t="s">
        <v>38</v>
      </c>
      <c r="AT969" t="s">
        <v>75</v>
      </c>
      <c r="AV969" t="s">
        <v>9100</v>
      </c>
      <c r="AW969" t="s">
        <v>9101</v>
      </c>
      <c r="AX969" t="s">
        <v>9102</v>
      </c>
      <c r="AY969">
        <v>10.865830000000001</v>
      </c>
      <c r="AZ969">
        <v>12.84694004</v>
      </c>
      <c r="BA969" t="s">
        <v>1519</v>
      </c>
      <c r="BB969" t="s">
        <v>64</v>
      </c>
    </row>
    <row r="970" spans="1:54" x14ac:dyDescent="0.3">
      <c r="A970">
        <v>2433</v>
      </c>
      <c r="B970" t="s">
        <v>9106</v>
      </c>
      <c r="C970" s="1">
        <v>44590</v>
      </c>
      <c r="D970">
        <v>1</v>
      </c>
      <c r="E970" t="s">
        <v>500</v>
      </c>
      <c r="F970" t="s">
        <v>206</v>
      </c>
      <c r="H970">
        <v>2022</v>
      </c>
      <c r="I970" t="s">
        <v>5062</v>
      </c>
      <c r="J970" t="s">
        <v>1683</v>
      </c>
      <c r="K970" t="s">
        <v>81</v>
      </c>
      <c r="L970">
        <v>0</v>
      </c>
      <c r="M970" t="s">
        <v>58</v>
      </c>
      <c r="N970" t="s">
        <v>9704</v>
      </c>
      <c r="AE970">
        <v>0</v>
      </c>
      <c r="AI970" t="s">
        <v>31</v>
      </c>
      <c r="AT970" t="s">
        <v>75</v>
      </c>
      <c r="AV970" t="s">
        <v>9107</v>
      </c>
      <c r="AW970" t="s">
        <v>9108</v>
      </c>
      <c r="AY970">
        <v>12.365316999999999</v>
      </c>
      <c r="AZ970">
        <v>13.83042622</v>
      </c>
      <c r="BA970" t="s">
        <v>1686</v>
      </c>
      <c r="BB970" t="s">
        <v>64</v>
      </c>
    </row>
    <row r="971" spans="1:54" x14ac:dyDescent="0.3">
      <c r="A971">
        <v>2449</v>
      </c>
      <c r="B971" t="s">
        <v>9155</v>
      </c>
      <c r="C971" s="1">
        <v>44657</v>
      </c>
      <c r="D971">
        <v>4</v>
      </c>
      <c r="E971" t="s">
        <v>949</v>
      </c>
      <c r="F971" t="s">
        <v>169</v>
      </c>
      <c r="H971">
        <v>2022</v>
      </c>
      <c r="J971" t="s">
        <v>117</v>
      </c>
      <c r="K971" t="s">
        <v>81</v>
      </c>
      <c r="L971">
        <v>0</v>
      </c>
      <c r="M971" t="s">
        <v>58</v>
      </c>
      <c r="N971" t="s">
        <v>9704</v>
      </c>
      <c r="AE971">
        <v>0</v>
      </c>
      <c r="AI971" t="s">
        <v>31</v>
      </c>
      <c r="AL971" t="s">
        <v>75</v>
      </c>
      <c r="AO971" t="s">
        <v>59</v>
      </c>
      <c r="AS971" t="s">
        <v>41</v>
      </c>
      <c r="AT971" t="s">
        <v>75</v>
      </c>
      <c r="AV971" t="s">
        <v>9156</v>
      </c>
      <c r="AW971" t="s">
        <v>9157</v>
      </c>
      <c r="AY971">
        <v>11.15</v>
      </c>
      <c r="AZ971">
        <v>12.75</v>
      </c>
      <c r="BA971" t="s">
        <v>120</v>
      </c>
      <c r="BB971" t="s">
        <v>64</v>
      </c>
    </row>
    <row r="972" spans="1:54" x14ac:dyDescent="0.3">
      <c r="A972">
        <v>2460</v>
      </c>
      <c r="B972" t="s">
        <v>9205</v>
      </c>
      <c r="C972" s="1">
        <v>44676</v>
      </c>
      <c r="D972">
        <v>4</v>
      </c>
      <c r="E972" t="s">
        <v>949</v>
      </c>
      <c r="F972" t="s">
        <v>73</v>
      </c>
      <c r="H972">
        <v>2022</v>
      </c>
      <c r="I972" t="s">
        <v>9206</v>
      </c>
      <c r="J972" t="s">
        <v>1268</v>
      </c>
      <c r="K972" t="s">
        <v>81</v>
      </c>
      <c r="L972">
        <v>1</v>
      </c>
      <c r="M972" t="s">
        <v>58</v>
      </c>
      <c r="N972" t="s">
        <v>9704</v>
      </c>
      <c r="AE972">
        <v>1</v>
      </c>
      <c r="AT972" t="s">
        <v>75</v>
      </c>
      <c r="AV972" t="s">
        <v>9207</v>
      </c>
      <c r="AY972">
        <v>12.496119</v>
      </c>
      <c r="AZ972">
        <v>12.78145409</v>
      </c>
      <c r="BA972" t="s">
        <v>1272</v>
      </c>
      <c r="BB972" t="s">
        <v>64</v>
      </c>
    </row>
    <row r="973" spans="1:54" x14ac:dyDescent="0.3">
      <c r="A973">
        <v>2462</v>
      </c>
      <c r="B973" t="s">
        <v>9210</v>
      </c>
      <c r="C973" s="1">
        <v>44684</v>
      </c>
      <c r="D973">
        <v>5</v>
      </c>
      <c r="E973" t="s">
        <v>55</v>
      </c>
      <c r="F973" t="s">
        <v>100</v>
      </c>
      <c r="H973">
        <v>2022</v>
      </c>
      <c r="I973" t="s">
        <v>9211</v>
      </c>
      <c r="J973" t="s">
        <v>1517</v>
      </c>
      <c r="K973" t="s">
        <v>81</v>
      </c>
      <c r="L973">
        <v>9</v>
      </c>
      <c r="M973" t="s">
        <v>58</v>
      </c>
      <c r="N973" t="s">
        <v>9704</v>
      </c>
      <c r="AE973">
        <v>9</v>
      </c>
      <c r="AI973" t="s">
        <v>31</v>
      </c>
      <c r="AT973" t="s">
        <v>75</v>
      </c>
      <c r="AV973" t="s">
        <v>9212</v>
      </c>
      <c r="AW973" t="s">
        <v>9213</v>
      </c>
      <c r="AX973" t="s">
        <v>9214</v>
      </c>
      <c r="AY973">
        <v>10.865830000000001</v>
      </c>
      <c r="AZ973">
        <v>12.84694004</v>
      </c>
      <c r="BA973" t="s">
        <v>1519</v>
      </c>
      <c r="BB973" t="s">
        <v>64</v>
      </c>
    </row>
    <row r="974" spans="1:54" x14ac:dyDescent="0.3">
      <c r="A974">
        <v>2416</v>
      </c>
      <c r="B974" t="s">
        <v>9042</v>
      </c>
      <c r="C974" s="1">
        <v>44534</v>
      </c>
      <c r="D974">
        <v>12</v>
      </c>
      <c r="E974" t="s">
        <v>390</v>
      </c>
      <c r="F974" t="s">
        <v>206</v>
      </c>
      <c r="H974">
        <v>2021</v>
      </c>
      <c r="J974" t="s">
        <v>7367</v>
      </c>
      <c r="K974" t="s">
        <v>81</v>
      </c>
      <c r="L974">
        <v>0</v>
      </c>
      <c r="M974" t="s">
        <v>58</v>
      </c>
      <c r="N974" t="s">
        <v>9610</v>
      </c>
      <c r="AE974">
        <v>0</v>
      </c>
      <c r="AH974" t="s">
        <v>30</v>
      </c>
      <c r="AT974" t="s">
        <v>75</v>
      </c>
      <c r="AV974" t="s">
        <v>9043</v>
      </c>
      <c r="AW974" t="s">
        <v>9044</v>
      </c>
      <c r="AX974" t="s">
        <v>9045</v>
      </c>
      <c r="AY974">
        <v>11.837854999999999</v>
      </c>
      <c r="AZ974">
        <v>13.14281368</v>
      </c>
      <c r="BA974" t="s">
        <v>7371</v>
      </c>
      <c r="BB974" t="s">
        <v>64</v>
      </c>
    </row>
    <row r="975" spans="1:54" x14ac:dyDescent="0.3">
      <c r="A975">
        <v>2442</v>
      </c>
      <c r="B975" t="s">
        <v>9133</v>
      </c>
      <c r="C975" s="1">
        <v>44619</v>
      </c>
      <c r="D975">
        <v>2</v>
      </c>
      <c r="E975" t="s">
        <v>650</v>
      </c>
      <c r="F975" t="s">
        <v>56</v>
      </c>
      <c r="H975">
        <v>2022</v>
      </c>
      <c r="I975" t="s">
        <v>9134</v>
      </c>
      <c r="J975" t="s">
        <v>117</v>
      </c>
      <c r="K975" t="s">
        <v>81</v>
      </c>
      <c r="L975">
        <v>7</v>
      </c>
      <c r="M975" t="s">
        <v>58</v>
      </c>
      <c r="N975" t="s">
        <v>9720</v>
      </c>
      <c r="AE975">
        <v>7</v>
      </c>
      <c r="AT975" t="s">
        <v>75</v>
      </c>
      <c r="AV975" t="s">
        <v>9135</v>
      </c>
      <c r="AY975">
        <v>11.15</v>
      </c>
      <c r="AZ975">
        <v>12.75</v>
      </c>
      <c r="BA975" t="s">
        <v>120</v>
      </c>
      <c r="BB975" t="s">
        <v>64</v>
      </c>
    </row>
    <row r="976" spans="1:54" x14ac:dyDescent="0.3">
      <c r="A976">
        <v>2189</v>
      </c>
      <c r="B976" t="s">
        <v>8202</v>
      </c>
      <c r="C976" s="1">
        <v>43995</v>
      </c>
      <c r="D976">
        <v>6</v>
      </c>
      <c r="E976" t="s">
        <v>87</v>
      </c>
      <c r="F976" t="s">
        <v>206</v>
      </c>
      <c r="H976">
        <v>2020</v>
      </c>
      <c r="I976" t="s">
        <v>8203</v>
      </c>
      <c r="J976" t="s">
        <v>1268</v>
      </c>
      <c r="K976" t="s">
        <v>81</v>
      </c>
      <c r="L976">
        <v>31</v>
      </c>
      <c r="M976" t="s">
        <v>58</v>
      </c>
      <c r="N976" t="s">
        <v>9605</v>
      </c>
      <c r="AE976">
        <v>31</v>
      </c>
      <c r="AT976" t="s">
        <v>75</v>
      </c>
      <c r="AV976" t="s">
        <v>8204</v>
      </c>
      <c r="AW976" t="s">
        <v>8205</v>
      </c>
      <c r="AX976" t="s">
        <v>8206</v>
      </c>
      <c r="AY976">
        <v>12.502179999999999</v>
      </c>
      <c r="AZ976">
        <v>12.78081036</v>
      </c>
      <c r="BA976" t="s">
        <v>1272</v>
      </c>
      <c r="BB976" t="s">
        <v>64</v>
      </c>
    </row>
    <row r="977" spans="1:54" x14ac:dyDescent="0.3">
      <c r="A977">
        <v>2226</v>
      </c>
      <c r="B977" t="s">
        <v>8338</v>
      </c>
      <c r="C977" s="1">
        <v>44089</v>
      </c>
      <c r="D977">
        <v>9</v>
      </c>
      <c r="E977" t="s">
        <v>263</v>
      </c>
      <c r="F977" t="s">
        <v>100</v>
      </c>
      <c r="H977">
        <v>2020</v>
      </c>
      <c r="I977" t="s">
        <v>8339</v>
      </c>
      <c r="J977" t="s">
        <v>348</v>
      </c>
      <c r="K977" t="s">
        <v>81</v>
      </c>
      <c r="L977">
        <v>8</v>
      </c>
      <c r="M977" t="s">
        <v>58</v>
      </c>
      <c r="N977" t="s">
        <v>9605</v>
      </c>
      <c r="AE977">
        <v>8</v>
      </c>
      <c r="AI977" t="s">
        <v>31</v>
      </c>
      <c r="AT977" t="s">
        <v>75</v>
      </c>
      <c r="AV977" t="s">
        <v>8340</v>
      </c>
      <c r="AW977" t="s">
        <v>8341</v>
      </c>
      <c r="AY977">
        <v>11.908659999999999</v>
      </c>
      <c r="AZ977">
        <v>13.160327909999999</v>
      </c>
      <c r="BA977" t="s">
        <v>351</v>
      </c>
      <c r="BB977" t="s">
        <v>64</v>
      </c>
    </row>
    <row r="978" spans="1:54" x14ac:dyDescent="0.3">
      <c r="A978">
        <v>2227</v>
      </c>
      <c r="B978" t="s">
        <v>8342</v>
      </c>
      <c r="C978" s="1">
        <v>44089</v>
      </c>
      <c r="D978">
        <v>9</v>
      </c>
      <c r="E978" t="s">
        <v>263</v>
      </c>
      <c r="F978" t="s">
        <v>100</v>
      </c>
      <c r="H978">
        <v>2020</v>
      </c>
      <c r="I978" t="s">
        <v>3761</v>
      </c>
      <c r="J978" t="s">
        <v>736</v>
      </c>
      <c r="K978" t="s">
        <v>81</v>
      </c>
      <c r="L978">
        <v>3</v>
      </c>
      <c r="M978" t="s">
        <v>58</v>
      </c>
      <c r="N978" t="s">
        <v>9605</v>
      </c>
      <c r="AE978">
        <v>3</v>
      </c>
      <c r="AT978" t="s">
        <v>75</v>
      </c>
      <c r="AV978" t="s">
        <v>8340</v>
      </c>
      <c r="AW978" t="s">
        <v>8341</v>
      </c>
      <c r="AY978">
        <v>11.651669999999999</v>
      </c>
      <c r="AZ978">
        <v>13.419440270000001</v>
      </c>
      <c r="BA978" t="s">
        <v>739</v>
      </c>
      <c r="BB978" t="s">
        <v>64</v>
      </c>
    </row>
    <row r="979" spans="1:54" x14ac:dyDescent="0.3">
      <c r="A979">
        <v>2231</v>
      </c>
      <c r="B979" t="s">
        <v>8355</v>
      </c>
      <c r="C979" s="1">
        <v>44085</v>
      </c>
      <c r="D979">
        <v>9</v>
      </c>
      <c r="E979" t="s">
        <v>263</v>
      </c>
      <c r="F979" t="s">
        <v>203</v>
      </c>
      <c r="H979">
        <v>2020</v>
      </c>
      <c r="I979" t="s">
        <v>4999</v>
      </c>
      <c r="J979" t="s">
        <v>1609</v>
      </c>
      <c r="K979" t="s">
        <v>81</v>
      </c>
      <c r="L979">
        <v>0</v>
      </c>
      <c r="M979" t="s">
        <v>58</v>
      </c>
      <c r="N979" t="s">
        <v>9605</v>
      </c>
      <c r="AB979">
        <v>5</v>
      </c>
      <c r="AT979" t="s">
        <v>75</v>
      </c>
      <c r="AV979" t="s">
        <v>8356</v>
      </c>
      <c r="AY979">
        <v>11.908659999999999</v>
      </c>
      <c r="AZ979">
        <v>13.16033</v>
      </c>
      <c r="BA979" t="s">
        <v>1612</v>
      </c>
      <c r="BB979" t="s">
        <v>64</v>
      </c>
    </row>
    <row r="980" spans="1:54" x14ac:dyDescent="0.3">
      <c r="A980">
        <v>791</v>
      </c>
      <c r="B980" t="s">
        <v>2984</v>
      </c>
      <c r="C980" s="1">
        <v>41885</v>
      </c>
      <c r="D980">
        <v>9</v>
      </c>
      <c r="E980" t="s">
        <v>263</v>
      </c>
      <c r="F980" t="s">
        <v>169</v>
      </c>
      <c r="H980">
        <v>2014</v>
      </c>
      <c r="I980" t="s">
        <v>1824</v>
      </c>
      <c r="J980" t="s">
        <v>2985</v>
      </c>
      <c r="K980" t="s">
        <v>336</v>
      </c>
      <c r="L980">
        <v>0</v>
      </c>
      <c r="M980" t="s">
        <v>58</v>
      </c>
      <c r="N980" t="s">
        <v>9749</v>
      </c>
      <c r="AE980">
        <v>0</v>
      </c>
      <c r="AV980" t="s">
        <v>2986</v>
      </c>
      <c r="AW980" t="s">
        <v>2987</v>
      </c>
      <c r="AX980" t="s">
        <v>2988</v>
      </c>
      <c r="AY980">
        <v>11.03332996</v>
      </c>
      <c r="AZ980">
        <v>11.72826004</v>
      </c>
      <c r="BA980" t="s">
        <v>2989</v>
      </c>
      <c r="BB980" t="s">
        <v>64</v>
      </c>
    </row>
    <row r="981" spans="1:54" x14ac:dyDescent="0.3">
      <c r="A981">
        <v>793</v>
      </c>
      <c r="B981" t="s">
        <v>2992</v>
      </c>
      <c r="C981" s="1">
        <v>41888</v>
      </c>
      <c r="D981">
        <v>9</v>
      </c>
      <c r="E981" t="s">
        <v>263</v>
      </c>
      <c r="F981" t="s">
        <v>206</v>
      </c>
      <c r="H981">
        <v>2014</v>
      </c>
      <c r="I981" t="s">
        <v>2993</v>
      </c>
      <c r="J981" t="s">
        <v>785</v>
      </c>
      <c r="K981" t="s">
        <v>251</v>
      </c>
      <c r="L981">
        <v>40</v>
      </c>
      <c r="M981" t="s">
        <v>58</v>
      </c>
      <c r="N981" t="s">
        <v>9749</v>
      </c>
      <c r="AE981">
        <v>40</v>
      </c>
      <c r="AI981" t="s">
        <v>31</v>
      </c>
      <c r="AU981" t="s">
        <v>2994</v>
      </c>
      <c r="AV981" t="s">
        <v>2995</v>
      </c>
      <c r="AW981" t="s">
        <v>2996</v>
      </c>
      <c r="AX981" t="s">
        <v>2997</v>
      </c>
      <c r="AY981">
        <v>10.802499770000001</v>
      </c>
      <c r="AZ981">
        <v>13.452899929999999</v>
      </c>
      <c r="BA981" t="s">
        <v>788</v>
      </c>
      <c r="BB981" t="s">
        <v>64</v>
      </c>
    </row>
    <row r="982" spans="1:54" x14ac:dyDescent="0.3">
      <c r="A982">
        <v>846</v>
      </c>
      <c r="B982" t="s">
        <v>3192</v>
      </c>
      <c r="C982" s="1">
        <v>41953</v>
      </c>
      <c r="D982">
        <v>11</v>
      </c>
      <c r="E982" t="s">
        <v>327</v>
      </c>
      <c r="F982" t="s">
        <v>73</v>
      </c>
      <c r="H982">
        <v>2014</v>
      </c>
      <c r="I982" t="s">
        <v>1666</v>
      </c>
      <c r="J982" t="s">
        <v>1666</v>
      </c>
      <c r="K982" t="s">
        <v>251</v>
      </c>
      <c r="L982">
        <v>0</v>
      </c>
      <c r="M982" t="s">
        <v>58</v>
      </c>
      <c r="N982" t="s">
        <v>9749</v>
      </c>
      <c r="AE982">
        <v>0</v>
      </c>
      <c r="AV982" t="s">
        <v>3193</v>
      </c>
      <c r="AY982">
        <v>10.060779569999999</v>
      </c>
      <c r="AZ982">
        <v>13.18430996</v>
      </c>
      <c r="BA982" t="s">
        <v>1669</v>
      </c>
      <c r="BB982" t="s">
        <v>64</v>
      </c>
    </row>
    <row r="983" spans="1:54" x14ac:dyDescent="0.3">
      <c r="A983">
        <v>926</v>
      </c>
      <c r="B983" t="s">
        <v>3495</v>
      </c>
      <c r="C983" s="1">
        <v>42029</v>
      </c>
      <c r="D983">
        <v>1</v>
      </c>
      <c r="E983" t="s">
        <v>500</v>
      </c>
      <c r="F983" t="s">
        <v>56</v>
      </c>
      <c r="H983">
        <v>2015</v>
      </c>
      <c r="J983" t="s">
        <v>1819</v>
      </c>
      <c r="K983" t="s">
        <v>81</v>
      </c>
      <c r="L983">
        <v>40</v>
      </c>
      <c r="M983" t="s">
        <v>58</v>
      </c>
      <c r="N983" t="s">
        <v>9749</v>
      </c>
      <c r="W983">
        <v>15</v>
      </c>
      <c r="AE983">
        <v>25</v>
      </c>
      <c r="AI983" t="s">
        <v>31</v>
      </c>
      <c r="AO983" t="s">
        <v>59</v>
      </c>
      <c r="AV983" t="s">
        <v>3496</v>
      </c>
      <c r="AW983" t="s">
        <v>3494</v>
      </c>
      <c r="AY983">
        <v>12.67990017</v>
      </c>
      <c r="AZ983">
        <v>13.61610031</v>
      </c>
      <c r="BA983" t="s">
        <v>1822</v>
      </c>
      <c r="BB983" t="s">
        <v>64</v>
      </c>
    </row>
    <row r="984" spans="1:54" x14ac:dyDescent="0.3">
      <c r="A984">
        <v>997</v>
      </c>
      <c r="B984" t="s">
        <v>3754</v>
      </c>
      <c r="C984" s="1">
        <v>42082</v>
      </c>
      <c r="D984">
        <v>3</v>
      </c>
      <c r="E984" t="s">
        <v>828</v>
      </c>
      <c r="F984" t="s">
        <v>88</v>
      </c>
      <c r="H984">
        <v>2015</v>
      </c>
      <c r="I984" t="s">
        <v>1617</v>
      </c>
      <c r="J984" t="s">
        <v>233</v>
      </c>
      <c r="K984" t="s">
        <v>81</v>
      </c>
      <c r="L984">
        <v>20</v>
      </c>
      <c r="M984" t="s">
        <v>58</v>
      </c>
      <c r="N984" t="s">
        <v>9749</v>
      </c>
      <c r="AE984">
        <v>20</v>
      </c>
      <c r="AI984" t="s">
        <v>31</v>
      </c>
      <c r="AL984" t="s">
        <v>75</v>
      </c>
      <c r="AT984" t="s">
        <v>75</v>
      </c>
      <c r="AV984" t="s">
        <v>3755</v>
      </c>
      <c r="AW984" t="s">
        <v>3756</v>
      </c>
      <c r="AY984">
        <v>12.36865044</v>
      </c>
      <c r="AZ984">
        <v>14.206379889999999</v>
      </c>
      <c r="BA984" t="s">
        <v>235</v>
      </c>
      <c r="BB984" t="s">
        <v>64</v>
      </c>
    </row>
    <row r="985" spans="1:54" x14ac:dyDescent="0.3">
      <c r="A985">
        <v>1039</v>
      </c>
      <c r="B985" t="s">
        <v>3903</v>
      </c>
      <c r="C985" s="1">
        <v>42139</v>
      </c>
      <c r="D985">
        <v>5</v>
      </c>
      <c r="E985" t="s">
        <v>55</v>
      </c>
      <c r="F985" t="s">
        <v>203</v>
      </c>
      <c r="H985">
        <v>2015</v>
      </c>
      <c r="J985" t="s">
        <v>1683</v>
      </c>
      <c r="K985" t="s">
        <v>81</v>
      </c>
      <c r="M985" t="s">
        <v>58</v>
      </c>
      <c r="N985" t="s">
        <v>9749</v>
      </c>
      <c r="AV985" t="s">
        <v>3904</v>
      </c>
      <c r="AW985" t="s">
        <v>3905</v>
      </c>
      <c r="AX985" t="s">
        <v>3906</v>
      </c>
      <c r="AY985">
        <v>12.366269000000001</v>
      </c>
      <c r="AZ985">
        <v>13.828872</v>
      </c>
      <c r="BA985" t="s">
        <v>1686</v>
      </c>
      <c r="BB985" t="s">
        <v>64</v>
      </c>
    </row>
    <row r="986" spans="1:54" x14ac:dyDescent="0.3">
      <c r="A986">
        <v>1822</v>
      </c>
      <c r="B986" t="s">
        <v>6836</v>
      </c>
      <c r="C986" s="1">
        <v>43393</v>
      </c>
      <c r="D986">
        <v>10</v>
      </c>
      <c r="E986" t="s">
        <v>290</v>
      </c>
      <c r="F986" t="s">
        <v>206</v>
      </c>
      <c r="H986">
        <v>2018</v>
      </c>
      <c r="I986" t="s">
        <v>6837</v>
      </c>
      <c r="J986" t="s">
        <v>736</v>
      </c>
      <c r="K986" t="s">
        <v>81</v>
      </c>
      <c r="L986">
        <v>2</v>
      </c>
      <c r="M986" t="s">
        <v>58</v>
      </c>
      <c r="N986" t="s">
        <v>9749</v>
      </c>
      <c r="AE986">
        <v>2</v>
      </c>
      <c r="AI986" t="s">
        <v>31</v>
      </c>
      <c r="AT986" t="s">
        <v>75</v>
      </c>
      <c r="AV986" t="s">
        <v>6838</v>
      </c>
      <c r="AW986" t="s">
        <v>6839</v>
      </c>
      <c r="AX986" t="s">
        <v>6840</v>
      </c>
      <c r="AY986">
        <v>11.653309999999999</v>
      </c>
      <c r="AZ986">
        <v>13.411040310000001</v>
      </c>
      <c r="BA986" t="s">
        <v>739</v>
      </c>
      <c r="BB986" t="s">
        <v>64</v>
      </c>
    </row>
    <row r="987" spans="1:54" x14ac:dyDescent="0.3">
      <c r="A987">
        <v>1872</v>
      </c>
      <c r="B987" t="s">
        <v>7026</v>
      </c>
      <c r="C987" s="1">
        <v>43460</v>
      </c>
      <c r="D987">
        <v>12</v>
      </c>
      <c r="E987" t="s">
        <v>390</v>
      </c>
      <c r="F987" t="s">
        <v>169</v>
      </c>
      <c r="H987">
        <v>2018</v>
      </c>
      <c r="I987" t="s">
        <v>1876</v>
      </c>
      <c r="J987" t="s">
        <v>414</v>
      </c>
      <c r="K987" t="s">
        <v>81</v>
      </c>
      <c r="L987">
        <v>11</v>
      </c>
      <c r="M987" t="s">
        <v>58</v>
      </c>
      <c r="N987" t="s">
        <v>9749</v>
      </c>
      <c r="W987">
        <v>1</v>
      </c>
      <c r="AE987">
        <v>10</v>
      </c>
      <c r="AO987" t="s">
        <v>59</v>
      </c>
      <c r="AT987" t="s">
        <v>75</v>
      </c>
      <c r="AU987" t="s">
        <v>7027</v>
      </c>
      <c r="AV987" t="s">
        <v>7028</v>
      </c>
      <c r="AW987" t="s">
        <v>7029</v>
      </c>
      <c r="AX987" t="s">
        <v>7030</v>
      </c>
      <c r="AY987">
        <v>12.92671</v>
      </c>
      <c r="AZ987">
        <v>13.580120089999999</v>
      </c>
      <c r="BA987" t="s">
        <v>417</v>
      </c>
      <c r="BB987" t="s">
        <v>64</v>
      </c>
    </row>
    <row r="988" spans="1:54" x14ac:dyDescent="0.3">
      <c r="A988">
        <v>1975</v>
      </c>
      <c r="B988" t="s">
        <v>7440</v>
      </c>
      <c r="C988" s="1">
        <v>43618</v>
      </c>
      <c r="D988">
        <v>6</v>
      </c>
      <c r="E988" t="s">
        <v>87</v>
      </c>
      <c r="F988" t="s">
        <v>56</v>
      </c>
      <c r="H988">
        <v>2019</v>
      </c>
      <c r="J988" t="s">
        <v>1683</v>
      </c>
      <c r="K988" t="s">
        <v>81</v>
      </c>
      <c r="L988">
        <v>5</v>
      </c>
      <c r="M988" t="s">
        <v>58</v>
      </c>
      <c r="N988" t="s">
        <v>9749</v>
      </c>
      <c r="W988">
        <v>5</v>
      </c>
      <c r="AI988" t="s">
        <v>31</v>
      </c>
      <c r="AL988" t="s">
        <v>75</v>
      </c>
      <c r="AT988" t="s">
        <v>75</v>
      </c>
      <c r="AV988" t="s">
        <v>7441</v>
      </c>
      <c r="AW988" t="s">
        <v>7442</v>
      </c>
      <c r="AX988" t="s">
        <v>7438</v>
      </c>
      <c r="AY988">
        <v>12.240659000000001</v>
      </c>
      <c r="AZ988">
        <v>13.86773968</v>
      </c>
      <c r="BA988" t="s">
        <v>1686</v>
      </c>
      <c r="BB988" t="s">
        <v>64</v>
      </c>
    </row>
    <row r="989" spans="1:54" x14ac:dyDescent="0.3">
      <c r="A989">
        <v>2008</v>
      </c>
      <c r="B989" t="s">
        <v>7566</v>
      </c>
      <c r="C989" s="1">
        <v>43698</v>
      </c>
      <c r="D989">
        <v>8</v>
      </c>
      <c r="E989" t="s">
        <v>212</v>
      </c>
      <c r="F989" t="s">
        <v>169</v>
      </c>
      <c r="H989">
        <v>2019</v>
      </c>
      <c r="J989" t="s">
        <v>1268</v>
      </c>
      <c r="K989" t="s">
        <v>81</v>
      </c>
      <c r="L989">
        <v>20</v>
      </c>
      <c r="M989" t="s">
        <v>58</v>
      </c>
      <c r="N989" t="s">
        <v>9749</v>
      </c>
      <c r="AI989" t="s">
        <v>31</v>
      </c>
      <c r="AL989" t="s">
        <v>75</v>
      </c>
      <c r="AT989" t="s">
        <v>75</v>
      </c>
      <c r="AU989" t="s">
        <v>7567</v>
      </c>
      <c r="AV989" t="s">
        <v>7568</v>
      </c>
      <c r="AW989" t="s">
        <v>7569</v>
      </c>
      <c r="AX989" t="s">
        <v>7570</v>
      </c>
      <c r="AY989">
        <v>12.502179999999999</v>
      </c>
      <c r="AZ989">
        <v>12.78081036</v>
      </c>
      <c r="BA989" t="s">
        <v>1272</v>
      </c>
      <c r="BB989" t="s">
        <v>64</v>
      </c>
    </row>
    <row r="990" spans="1:54" x14ac:dyDescent="0.3">
      <c r="A990">
        <v>2014</v>
      </c>
      <c r="B990" t="s">
        <v>7585</v>
      </c>
      <c r="C990" s="1">
        <v>43704</v>
      </c>
      <c r="D990">
        <v>8</v>
      </c>
      <c r="E990" t="s">
        <v>212</v>
      </c>
      <c r="F990" t="s">
        <v>100</v>
      </c>
      <c r="H990">
        <v>2019</v>
      </c>
      <c r="I990" t="s">
        <v>2307</v>
      </c>
      <c r="J990" t="s">
        <v>117</v>
      </c>
      <c r="K990" t="s">
        <v>81</v>
      </c>
      <c r="L990">
        <v>11</v>
      </c>
      <c r="M990" t="s">
        <v>58</v>
      </c>
      <c r="N990" t="s">
        <v>9766</v>
      </c>
      <c r="AE990">
        <v>11</v>
      </c>
      <c r="AI990" t="s">
        <v>31</v>
      </c>
      <c r="AT990" t="s">
        <v>75</v>
      </c>
      <c r="AV990" t="s">
        <v>7586</v>
      </c>
      <c r="AW990" t="s">
        <v>7587</v>
      </c>
      <c r="AY990">
        <v>11.16417</v>
      </c>
      <c r="AZ990">
        <v>12.761799809999999</v>
      </c>
      <c r="BA990" t="s">
        <v>120</v>
      </c>
      <c r="BB990" t="s">
        <v>64</v>
      </c>
    </row>
    <row r="991" spans="1:54" x14ac:dyDescent="0.3">
      <c r="A991">
        <v>386</v>
      </c>
      <c r="B991" t="s">
        <v>1570</v>
      </c>
      <c r="C991" s="1">
        <v>41227</v>
      </c>
      <c r="D991">
        <v>11</v>
      </c>
      <c r="E991" t="s">
        <v>327</v>
      </c>
      <c r="F991" t="s">
        <v>169</v>
      </c>
      <c r="G991">
        <v>0</v>
      </c>
      <c r="H991">
        <v>2012</v>
      </c>
      <c r="I991" t="s">
        <v>1138</v>
      </c>
      <c r="J991" t="s">
        <v>80</v>
      </c>
      <c r="K991" t="s">
        <v>81</v>
      </c>
      <c r="L991">
        <v>1</v>
      </c>
      <c r="M991" t="s">
        <v>58</v>
      </c>
      <c r="N991" t="s">
        <v>9695</v>
      </c>
      <c r="W991">
        <v>1</v>
      </c>
      <c r="AI991" t="s">
        <v>31</v>
      </c>
      <c r="AM991" t="s">
        <v>82</v>
      </c>
      <c r="AT991" t="s">
        <v>75</v>
      </c>
      <c r="AV991" t="s">
        <v>1571</v>
      </c>
      <c r="AW991" t="s">
        <v>1572</v>
      </c>
      <c r="BA991" t="s">
        <v>85</v>
      </c>
      <c r="BB991" t="s">
        <v>64</v>
      </c>
    </row>
    <row r="992" spans="1:54" x14ac:dyDescent="0.3">
      <c r="A992">
        <v>433</v>
      </c>
      <c r="B992" t="s">
        <v>1717</v>
      </c>
      <c r="C992" s="1">
        <v>41299</v>
      </c>
      <c r="D992">
        <v>1</v>
      </c>
      <c r="E992" t="s">
        <v>500</v>
      </c>
      <c r="F992" t="s">
        <v>203</v>
      </c>
      <c r="G992">
        <v>1</v>
      </c>
      <c r="H992">
        <v>2013</v>
      </c>
      <c r="I992" t="s">
        <v>1718</v>
      </c>
      <c r="J992" t="s">
        <v>1719</v>
      </c>
      <c r="K992" t="s">
        <v>81</v>
      </c>
      <c r="L992">
        <v>1</v>
      </c>
      <c r="M992" t="s">
        <v>58</v>
      </c>
      <c r="N992" t="s">
        <v>9695</v>
      </c>
      <c r="W992">
        <v>1</v>
      </c>
      <c r="AI992" t="s">
        <v>31</v>
      </c>
      <c r="AM992" t="s">
        <v>82</v>
      </c>
      <c r="AT992" t="s">
        <v>75</v>
      </c>
      <c r="AV992" t="s">
        <v>1720</v>
      </c>
      <c r="AW992" t="s">
        <v>1721</v>
      </c>
      <c r="BA992" t="s">
        <v>1722</v>
      </c>
      <c r="BB992" t="s">
        <v>64</v>
      </c>
    </row>
    <row r="993" spans="1:54" x14ac:dyDescent="0.3">
      <c r="A993">
        <v>480</v>
      </c>
      <c r="B993" t="s">
        <v>1852</v>
      </c>
      <c r="C993" s="1">
        <v>41373</v>
      </c>
      <c r="D993">
        <v>4</v>
      </c>
      <c r="E993" t="s">
        <v>949</v>
      </c>
      <c r="F993" t="s">
        <v>100</v>
      </c>
      <c r="G993">
        <v>0</v>
      </c>
      <c r="H993">
        <v>2013</v>
      </c>
      <c r="I993" t="s">
        <v>1853</v>
      </c>
      <c r="J993" t="s">
        <v>1854</v>
      </c>
      <c r="K993" t="s">
        <v>81</v>
      </c>
      <c r="L993">
        <v>4</v>
      </c>
      <c r="M993" t="s">
        <v>58</v>
      </c>
      <c r="N993" t="s">
        <v>9695</v>
      </c>
      <c r="W993">
        <v>4</v>
      </c>
      <c r="AI993" t="s">
        <v>31</v>
      </c>
      <c r="AT993" t="s">
        <v>75</v>
      </c>
      <c r="AV993" t="s">
        <v>1855</v>
      </c>
      <c r="AW993" t="s">
        <v>1856</v>
      </c>
      <c r="BA993" t="s">
        <v>1857</v>
      </c>
      <c r="BB993" t="s">
        <v>64</v>
      </c>
    </row>
    <row r="994" spans="1:54" x14ac:dyDescent="0.3">
      <c r="A994">
        <v>950</v>
      </c>
      <c r="B994" t="s">
        <v>3591</v>
      </c>
      <c r="C994" s="1">
        <v>42049</v>
      </c>
      <c r="D994">
        <v>2</v>
      </c>
      <c r="E994" t="s">
        <v>650</v>
      </c>
      <c r="F994" t="s">
        <v>206</v>
      </c>
      <c r="H994">
        <v>2015</v>
      </c>
      <c r="J994" t="s">
        <v>3592</v>
      </c>
      <c r="K994" t="s">
        <v>306</v>
      </c>
      <c r="L994">
        <v>0</v>
      </c>
      <c r="M994" t="s">
        <v>58</v>
      </c>
      <c r="N994" t="s">
        <v>9641</v>
      </c>
      <c r="V994">
        <v>0</v>
      </c>
      <c r="AH994" t="s">
        <v>30</v>
      </c>
      <c r="AI994" t="s">
        <v>31</v>
      </c>
      <c r="AO994" t="s">
        <v>59</v>
      </c>
      <c r="AT994" t="s">
        <v>75</v>
      </c>
      <c r="AV994" t="s">
        <v>3593</v>
      </c>
      <c r="AW994" t="s">
        <v>3594</v>
      </c>
      <c r="AX994" t="s">
        <v>3595</v>
      </c>
      <c r="AY994">
        <v>10.29314995</v>
      </c>
      <c r="AZ994">
        <v>11.16759968</v>
      </c>
      <c r="BA994" t="s">
        <v>3596</v>
      </c>
      <c r="BB994" t="s">
        <v>64</v>
      </c>
    </row>
    <row r="995" spans="1:54" x14ac:dyDescent="0.3">
      <c r="A995">
        <v>2190</v>
      </c>
      <c r="B995" t="s">
        <v>8207</v>
      </c>
      <c r="C995" s="1">
        <v>43999</v>
      </c>
      <c r="D995">
        <v>6</v>
      </c>
      <c r="E995" t="s">
        <v>87</v>
      </c>
      <c r="F995" t="s">
        <v>169</v>
      </c>
      <c r="H995">
        <v>2020</v>
      </c>
      <c r="I995" t="s">
        <v>8208</v>
      </c>
      <c r="J995" t="s">
        <v>879</v>
      </c>
      <c r="K995" t="s">
        <v>81</v>
      </c>
      <c r="L995">
        <v>10</v>
      </c>
      <c r="M995" t="s">
        <v>58</v>
      </c>
      <c r="N995" t="s">
        <v>9641</v>
      </c>
      <c r="V995">
        <v>10</v>
      </c>
      <c r="AH995" t="s">
        <v>30</v>
      </c>
      <c r="AI995" t="s">
        <v>31</v>
      </c>
      <c r="AT995" t="s">
        <v>75</v>
      </c>
      <c r="AU995" t="s">
        <v>8209</v>
      </c>
      <c r="AV995" t="s">
        <v>8210</v>
      </c>
      <c r="AW995" t="s">
        <v>8211</v>
      </c>
      <c r="AX995" t="s">
        <v>8212</v>
      </c>
      <c r="AY995">
        <v>11.517799999999999</v>
      </c>
      <c r="AZ995">
        <v>13.697979930000001</v>
      </c>
      <c r="BA995" t="s">
        <v>882</v>
      </c>
      <c r="BB995" t="s">
        <v>64</v>
      </c>
    </row>
    <row r="996" spans="1:54" x14ac:dyDescent="0.3">
      <c r="A996">
        <v>2541</v>
      </c>
      <c r="B996" t="s">
        <v>9322</v>
      </c>
      <c r="C996" s="1">
        <v>41675</v>
      </c>
      <c r="D996">
        <v>2</v>
      </c>
      <c r="E996" t="s">
        <v>650</v>
      </c>
      <c r="F996" t="s">
        <v>169</v>
      </c>
      <c r="H996">
        <v>2014</v>
      </c>
      <c r="I996" t="s">
        <v>2070</v>
      </c>
      <c r="J996" t="s">
        <v>117</v>
      </c>
      <c r="K996" t="s">
        <v>81</v>
      </c>
      <c r="N996" t="s">
        <v>9641</v>
      </c>
      <c r="V996">
        <v>0</v>
      </c>
      <c r="AH996" t="s">
        <v>30</v>
      </c>
      <c r="AV996" t="s">
        <v>9323</v>
      </c>
      <c r="BA996" t="s">
        <v>120</v>
      </c>
      <c r="BB996" t="s">
        <v>64</v>
      </c>
    </row>
    <row r="997" spans="1:54" x14ac:dyDescent="0.3">
      <c r="A997">
        <v>2623</v>
      </c>
      <c r="B997" t="s">
        <v>9377</v>
      </c>
      <c r="C997" s="1">
        <v>42402</v>
      </c>
      <c r="D997">
        <v>2</v>
      </c>
      <c r="E997" t="s">
        <v>650</v>
      </c>
      <c r="F997" t="s">
        <v>100</v>
      </c>
      <c r="H997">
        <v>2016</v>
      </c>
      <c r="I997" t="s">
        <v>3853</v>
      </c>
      <c r="J997" t="s">
        <v>1498</v>
      </c>
      <c r="K997" t="s">
        <v>81</v>
      </c>
      <c r="N997" t="s">
        <v>9641</v>
      </c>
      <c r="AH997" t="s">
        <v>30</v>
      </c>
      <c r="AT997" t="s">
        <v>75</v>
      </c>
      <c r="AV997" t="s">
        <v>9378</v>
      </c>
      <c r="AY997">
        <v>11.08539963</v>
      </c>
      <c r="AZ997">
        <v>13.69190025</v>
      </c>
      <c r="BA997" t="s">
        <v>1499</v>
      </c>
      <c r="BB997" t="s">
        <v>64</v>
      </c>
    </row>
    <row r="998" spans="1:54" x14ac:dyDescent="0.3">
      <c r="A998">
        <v>2655</v>
      </c>
      <c r="B998" t="s">
        <v>9382</v>
      </c>
      <c r="C998" s="1">
        <v>42538</v>
      </c>
      <c r="D998">
        <v>6</v>
      </c>
      <c r="E998" t="s">
        <v>87</v>
      </c>
      <c r="F998" t="s">
        <v>203</v>
      </c>
      <c r="H998">
        <v>2016</v>
      </c>
      <c r="I998" t="s">
        <v>7476</v>
      </c>
      <c r="J998" t="s">
        <v>414</v>
      </c>
      <c r="K998" t="s">
        <v>81</v>
      </c>
      <c r="L998">
        <v>15</v>
      </c>
      <c r="N998" t="s">
        <v>9641</v>
      </c>
      <c r="V998">
        <v>15</v>
      </c>
      <c r="AH998" t="s">
        <v>30</v>
      </c>
      <c r="AI998" t="s">
        <v>31</v>
      </c>
      <c r="AT998" t="s">
        <v>75</v>
      </c>
      <c r="AV998" t="s">
        <v>9383</v>
      </c>
      <c r="AW998" t="s">
        <v>9384</v>
      </c>
      <c r="AY998">
        <v>12.925399779999999</v>
      </c>
      <c r="AZ998">
        <v>13.559900280000001</v>
      </c>
      <c r="BA998" t="s">
        <v>417</v>
      </c>
      <c r="BB998" t="s">
        <v>64</v>
      </c>
    </row>
    <row r="999" spans="1:54" x14ac:dyDescent="0.3">
      <c r="A999">
        <v>2675</v>
      </c>
      <c r="B999" t="s">
        <v>9390</v>
      </c>
      <c r="C999" s="1">
        <v>42601</v>
      </c>
      <c r="D999">
        <v>8</v>
      </c>
      <c r="E999" t="s">
        <v>212</v>
      </c>
      <c r="F999" t="s">
        <v>203</v>
      </c>
      <c r="H999">
        <v>2016</v>
      </c>
      <c r="I999" t="s">
        <v>2006</v>
      </c>
      <c r="J999" t="s">
        <v>2007</v>
      </c>
      <c r="K999" t="s">
        <v>81</v>
      </c>
      <c r="L999">
        <v>300</v>
      </c>
      <c r="N999" t="s">
        <v>9641</v>
      </c>
      <c r="V999">
        <v>300</v>
      </c>
      <c r="AH999" t="s">
        <v>30</v>
      </c>
      <c r="AT999" t="s">
        <v>75</v>
      </c>
      <c r="AV999" t="s">
        <v>9391</v>
      </c>
      <c r="AW999" t="s">
        <v>9392</v>
      </c>
      <c r="AX999" t="s">
        <v>9393</v>
      </c>
      <c r="AY999">
        <v>13.42829323</v>
      </c>
      <c r="AZ999">
        <v>13.325674060000001</v>
      </c>
      <c r="BA999" t="s">
        <v>2008</v>
      </c>
      <c r="BB999" t="s">
        <v>64</v>
      </c>
    </row>
    <row r="1000" spans="1:54" x14ac:dyDescent="0.3">
      <c r="A1000">
        <v>2683</v>
      </c>
      <c r="B1000" t="s">
        <v>9394</v>
      </c>
      <c r="C1000" s="1">
        <v>42629</v>
      </c>
      <c r="D1000">
        <v>9</v>
      </c>
      <c r="E1000" t="s">
        <v>263</v>
      </c>
      <c r="F1000" t="s">
        <v>203</v>
      </c>
      <c r="H1000">
        <v>2016</v>
      </c>
      <c r="I1000" t="s">
        <v>9395</v>
      </c>
      <c r="J1000" t="s">
        <v>2007</v>
      </c>
      <c r="K1000" t="s">
        <v>81</v>
      </c>
      <c r="L1000">
        <v>7</v>
      </c>
      <c r="N1000" t="s">
        <v>9641</v>
      </c>
      <c r="V1000">
        <v>7</v>
      </c>
      <c r="AH1000" t="s">
        <v>30</v>
      </c>
      <c r="AT1000" t="s">
        <v>75</v>
      </c>
      <c r="AU1000" t="s">
        <v>9396</v>
      </c>
      <c r="AV1000" t="s">
        <v>9397</v>
      </c>
      <c r="AY1000">
        <v>13.42829323</v>
      </c>
      <c r="AZ1000">
        <v>13.325674060000001</v>
      </c>
      <c r="BA1000" t="s">
        <v>2008</v>
      </c>
      <c r="BB1000" t="s">
        <v>64</v>
      </c>
    </row>
    <row r="1001" spans="1:54" x14ac:dyDescent="0.3">
      <c r="A1001">
        <v>2752</v>
      </c>
      <c r="B1001" t="s">
        <v>9410</v>
      </c>
      <c r="C1001" s="1">
        <v>43029</v>
      </c>
      <c r="D1001">
        <v>10</v>
      </c>
      <c r="E1001" t="s">
        <v>290</v>
      </c>
      <c r="F1001" t="s">
        <v>206</v>
      </c>
      <c r="H1001">
        <v>2017</v>
      </c>
      <c r="I1001" t="s">
        <v>9411</v>
      </c>
      <c r="J1001" t="s">
        <v>736</v>
      </c>
      <c r="K1001" t="s">
        <v>81</v>
      </c>
      <c r="L1001">
        <v>20</v>
      </c>
      <c r="N1001" t="s">
        <v>9641</v>
      </c>
      <c r="V1001">
        <v>20</v>
      </c>
      <c r="AH1001" t="s">
        <v>30</v>
      </c>
      <c r="AT1001" t="s">
        <v>75</v>
      </c>
      <c r="AU1001" t="s">
        <v>9412</v>
      </c>
      <c r="AV1001" t="s">
        <v>9413</v>
      </c>
      <c r="AW1001" t="s">
        <v>9414</v>
      </c>
      <c r="AX1001" t="s">
        <v>9415</v>
      </c>
      <c r="AY1001">
        <v>11.65330982</v>
      </c>
      <c r="AZ1001">
        <v>13.411040310000001</v>
      </c>
      <c r="BA1001" t="s">
        <v>739</v>
      </c>
      <c r="BB1001" t="s">
        <v>64</v>
      </c>
    </row>
    <row r="1002" spans="1:54" x14ac:dyDescent="0.3">
      <c r="A1002">
        <v>2913</v>
      </c>
      <c r="B1002" t="s">
        <v>9423</v>
      </c>
      <c r="C1002" s="1">
        <v>43267</v>
      </c>
      <c r="D1002">
        <v>6</v>
      </c>
      <c r="E1002" t="s">
        <v>87</v>
      </c>
      <c r="F1002" t="s">
        <v>206</v>
      </c>
      <c r="H1002">
        <v>2018</v>
      </c>
      <c r="I1002" t="s">
        <v>9424</v>
      </c>
      <c r="J1002" t="s">
        <v>9324</v>
      </c>
      <c r="K1002" t="s">
        <v>356</v>
      </c>
      <c r="N1002" t="s">
        <v>9641</v>
      </c>
      <c r="AH1002" t="s">
        <v>30</v>
      </c>
      <c r="AT1002" t="s">
        <v>75</v>
      </c>
      <c r="AU1002" t="s">
        <v>9425</v>
      </c>
      <c r="AV1002" t="s">
        <v>9426</v>
      </c>
      <c r="AY1002">
        <v>7.2320599999999997</v>
      </c>
      <c r="AZ1002">
        <v>9.6401796340000008</v>
      </c>
      <c r="BA1002" t="s">
        <v>9325</v>
      </c>
      <c r="BB1002" t="s">
        <v>64</v>
      </c>
    </row>
    <row r="1003" spans="1:54" x14ac:dyDescent="0.3">
      <c r="A1003">
        <v>2945</v>
      </c>
      <c r="B1003" t="s">
        <v>9436</v>
      </c>
      <c r="C1003" s="1">
        <v>43333</v>
      </c>
      <c r="D1003">
        <v>8</v>
      </c>
      <c r="E1003" t="s">
        <v>212</v>
      </c>
      <c r="F1003" t="s">
        <v>100</v>
      </c>
      <c r="H1003">
        <v>2018</v>
      </c>
      <c r="I1003" t="s">
        <v>9437</v>
      </c>
      <c r="J1003" t="s">
        <v>696</v>
      </c>
      <c r="K1003" t="s">
        <v>81</v>
      </c>
      <c r="L1003">
        <v>40</v>
      </c>
      <c r="N1003" t="s">
        <v>9641</v>
      </c>
      <c r="V1003">
        <v>40</v>
      </c>
      <c r="AH1003" t="s">
        <v>30</v>
      </c>
      <c r="AT1003" t="s">
        <v>75</v>
      </c>
      <c r="AU1003" t="s">
        <v>9438</v>
      </c>
      <c r="AV1003" t="s">
        <v>9439</v>
      </c>
      <c r="AW1003" t="s">
        <v>9440</v>
      </c>
      <c r="AY1003">
        <v>11.799060000000001</v>
      </c>
      <c r="AZ1003">
        <v>13.197159770000001</v>
      </c>
      <c r="BA1003" t="s">
        <v>699</v>
      </c>
      <c r="BB1003" t="s">
        <v>64</v>
      </c>
    </row>
    <row r="1004" spans="1:54" x14ac:dyDescent="0.3">
      <c r="A1004">
        <v>2967</v>
      </c>
      <c r="B1004" t="s">
        <v>9448</v>
      </c>
      <c r="C1004" s="1">
        <v>43410</v>
      </c>
      <c r="D1004">
        <v>11</v>
      </c>
      <c r="E1004" t="s">
        <v>327</v>
      </c>
      <c r="F1004" t="s">
        <v>100</v>
      </c>
      <c r="H1004">
        <v>2018</v>
      </c>
      <c r="I1004" t="s">
        <v>9449</v>
      </c>
      <c r="K1004" t="s">
        <v>81</v>
      </c>
      <c r="L1004">
        <v>5</v>
      </c>
      <c r="N1004" t="s">
        <v>9641</v>
      </c>
      <c r="V1004">
        <v>5</v>
      </c>
      <c r="AH1004" t="s">
        <v>30</v>
      </c>
      <c r="AU1004" t="s">
        <v>9450</v>
      </c>
      <c r="AV1004" t="s">
        <v>9451</v>
      </c>
      <c r="AW1004" t="s">
        <v>9452</v>
      </c>
      <c r="AX1004" t="s">
        <v>9453</v>
      </c>
      <c r="AY1004">
        <v>7.9606738000000004</v>
      </c>
      <c r="AZ1004">
        <v>-1.20761096</v>
      </c>
      <c r="BA1004" t="s">
        <v>1910</v>
      </c>
      <c r="BB1004" t="s">
        <v>64</v>
      </c>
    </row>
    <row r="1005" spans="1:54" x14ac:dyDescent="0.3">
      <c r="A1005">
        <v>2972</v>
      </c>
      <c r="B1005" t="s">
        <v>9454</v>
      </c>
      <c r="C1005" s="1">
        <v>43429</v>
      </c>
      <c r="D1005">
        <v>11</v>
      </c>
      <c r="E1005" t="s">
        <v>327</v>
      </c>
      <c r="F1005" t="s">
        <v>56</v>
      </c>
      <c r="H1005">
        <v>2018</v>
      </c>
      <c r="I1005" t="s">
        <v>9455</v>
      </c>
      <c r="J1005" t="s">
        <v>348</v>
      </c>
      <c r="K1005" t="s">
        <v>81</v>
      </c>
      <c r="L1005">
        <v>5</v>
      </c>
      <c r="N1005" t="s">
        <v>9641</v>
      </c>
      <c r="V1005">
        <v>5</v>
      </c>
      <c r="AH1005" t="s">
        <v>30</v>
      </c>
      <c r="AT1005" t="s">
        <v>75</v>
      </c>
      <c r="AU1005" t="s">
        <v>9456</v>
      </c>
      <c r="AV1005" t="s">
        <v>9457</v>
      </c>
      <c r="AY1005">
        <v>12.149850000000001</v>
      </c>
      <c r="AZ1005">
        <v>13.90942001</v>
      </c>
      <c r="BA1005" t="s">
        <v>351</v>
      </c>
      <c r="BB1005" t="s">
        <v>64</v>
      </c>
    </row>
    <row r="1006" spans="1:54" x14ac:dyDescent="0.3">
      <c r="A1006">
        <v>2985</v>
      </c>
      <c r="B1006" t="s">
        <v>9463</v>
      </c>
      <c r="C1006" s="1">
        <v>43462</v>
      </c>
      <c r="D1006">
        <v>12</v>
      </c>
      <c r="E1006" t="s">
        <v>390</v>
      </c>
      <c r="F1006" t="s">
        <v>203</v>
      </c>
      <c r="H1006">
        <v>2018</v>
      </c>
      <c r="I1006" t="s">
        <v>9464</v>
      </c>
      <c r="J1006" t="s">
        <v>9421</v>
      </c>
      <c r="K1006" t="s">
        <v>9290</v>
      </c>
      <c r="L1006">
        <v>5</v>
      </c>
      <c r="N1006" t="s">
        <v>9641</v>
      </c>
      <c r="Y1006">
        <v>5</v>
      </c>
      <c r="AH1006" t="s">
        <v>30</v>
      </c>
      <c r="AT1006" t="s">
        <v>75</v>
      </c>
      <c r="AU1006" t="s">
        <v>9465</v>
      </c>
      <c r="AV1006" t="s">
        <v>9466</v>
      </c>
      <c r="AW1006" t="s">
        <v>9467</v>
      </c>
      <c r="AX1006" t="s">
        <v>9468</v>
      </c>
      <c r="AY1006">
        <v>12.467000000000001</v>
      </c>
      <c r="AZ1006">
        <v>6.9000000950000002</v>
      </c>
      <c r="BA1006" t="s">
        <v>9422</v>
      </c>
      <c r="BB1006" t="s">
        <v>64</v>
      </c>
    </row>
    <row r="1007" spans="1:54" x14ac:dyDescent="0.3">
      <c r="A1007">
        <v>2994</v>
      </c>
      <c r="B1007" t="s">
        <v>9475</v>
      </c>
      <c r="C1007" s="1">
        <v>43490</v>
      </c>
      <c r="D1007">
        <v>1</v>
      </c>
      <c r="E1007" t="s">
        <v>500</v>
      </c>
      <c r="F1007" t="s">
        <v>203</v>
      </c>
      <c r="H1007">
        <v>2019</v>
      </c>
      <c r="I1007" t="s">
        <v>9476</v>
      </c>
      <c r="J1007" t="s">
        <v>1819</v>
      </c>
      <c r="K1007" t="s">
        <v>81</v>
      </c>
      <c r="L1007">
        <v>5</v>
      </c>
      <c r="N1007" t="s">
        <v>9641</v>
      </c>
      <c r="V1007">
        <v>5</v>
      </c>
      <c r="AH1007" t="s">
        <v>30</v>
      </c>
      <c r="AT1007" t="s">
        <v>75</v>
      </c>
      <c r="AU1007" t="s">
        <v>9477</v>
      </c>
      <c r="AV1007" t="s">
        <v>9478</v>
      </c>
      <c r="AY1007">
        <v>12.67615</v>
      </c>
      <c r="AZ1007">
        <v>13.61752033</v>
      </c>
      <c r="BA1007" t="s">
        <v>1822</v>
      </c>
      <c r="BB1007" t="s">
        <v>64</v>
      </c>
    </row>
    <row r="1008" spans="1:54" x14ac:dyDescent="0.3">
      <c r="A1008">
        <v>3000</v>
      </c>
      <c r="B1008" t="s">
        <v>9479</v>
      </c>
      <c r="C1008" s="1">
        <v>43493</v>
      </c>
      <c r="D1008">
        <v>1</v>
      </c>
      <c r="E1008" t="s">
        <v>500</v>
      </c>
      <c r="F1008" t="s">
        <v>73</v>
      </c>
      <c r="H1008">
        <v>2019</v>
      </c>
      <c r="I1008" t="s">
        <v>2416</v>
      </c>
      <c r="J1008" t="s">
        <v>1498</v>
      </c>
      <c r="K1008" t="s">
        <v>81</v>
      </c>
      <c r="L1008">
        <v>5</v>
      </c>
      <c r="N1008" t="s">
        <v>9641</v>
      </c>
      <c r="V1008">
        <v>5</v>
      </c>
      <c r="AH1008" t="s">
        <v>30</v>
      </c>
      <c r="AT1008" t="s">
        <v>75</v>
      </c>
      <c r="AU1008" t="s">
        <v>8209</v>
      </c>
      <c r="AV1008" t="s">
        <v>9480</v>
      </c>
      <c r="AY1008">
        <v>11.101979999999999</v>
      </c>
      <c r="AZ1008">
        <v>13.69266987</v>
      </c>
      <c r="BA1008" t="s">
        <v>1499</v>
      </c>
      <c r="BB1008" t="s">
        <v>64</v>
      </c>
    </row>
    <row r="1009" spans="1:54" x14ac:dyDescent="0.3">
      <c r="A1009">
        <v>3044</v>
      </c>
      <c r="B1009" t="s">
        <v>9481</v>
      </c>
      <c r="C1009" s="1">
        <v>43555</v>
      </c>
      <c r="D1009">
        <v>3</v>
      </c>
      <c r="E1009" t="s">
        <v>828</v>
      </c>
      <c r="F1009" t="s">
        <v>56</v>
      </c>
      <c r="H1009">
        <v>2019</v>
      </c>
      <c r="I1009" t="s">
        <v>9482</v>
      </c>
      <c r="J1009" t="s">
        <v>9340</v>
      </c>
      <c r="K1009" t="s">
        <v>9290</v>
      </c>
      <c r="L1009">
        <v>5</v>
      </c>
      <c r="N1009" t="s">
        <v>9641</v>
      </c>
      <c r="P1009" t="s">
        <v>2538</v>
      </c>
      <c r="Y1009">
        <v>5</v>
      </c>
      <c r="AI1009" t="s">
        <v>31</v>
      </c>
      <c r="AT1009" t="s">
        <v>75</v>
      </c>
      <c r="AV1009" t="s">
        <v>9483</v>
      </c>
      <c r="AW1009" t="s">
        <v>9484</v>
      </c>
      <c r="AX1009" t="s">
        <v>9485</v>
      </c>
      <c r="AY1009">
        <v>12.17357</v>
      </c>
      <c r="AZ1009">
        <v>6.666820049</v>
      </c>
      <c r="BA1009" t="s">
        <v>9341</v>
      </c>
      <c r="BB1009" t="s">
        <v>64</v>
      </c>
    </row>
    <row r="1010" spans="1:54" x14ac:dyDescent="0.3">
      <c r="A1010">
        <v>3048</v>
      </c>
      <c r="B1010" t="s">
        <v>9486</v>
      </c>
      <c r="C1010" s="1">
        <v>43561</v>
      </c>
      <c r="D1010">
        <v>4</v>
      </c>
      <c r="E1010" t="s">
        <v>949</v>
      </c>
      <c r="F1010" t="s">
        <v>206</v>
      </c>
      <c r="H1010">
        <v>2019</v>
      </c>
      <c r="I1010" t="s">
        <v>9487</v>
      </c>
      <c r="J1010" t="s">
        <v>9488</v>
      </c>
      <c r="K1010" t="s">
        <v>9290</v>
      </c>
      <c r="L1010">
        <v>25</v>
      </c>
      <c r="N1010" t="s">
        <v>9641</v>
      </c>
      <c r="Y1010">
        <v>25</v>
      </c>
      <c r="AI1010" t="s">
        <v>31</v>
      </c>
      <c r="AT1010" t="s">
        <v>75</v>
      </c>
      <c r="AV1010" t="s">
        <v>9489</v>
      </c>
      <c r="AW1010" t="s">
        <v>9490</v>
      </c>
      <c r="AX1010" t="s">
        <v>9491</v>
      </c>
      <c r="AY1010">
        <v>12.467000000000001</v>
      </c>
      <c r="AZ1010">
        <v>6.9000000950000002</v>
      </c>
      <c r="BA1010" t="s">
        <v>9492</v>
      </c>
      <c r="BB1010" t="s">
        <v>64</v>
      </c>
    </row>
    <row r="1011" spans="1:54" x14ac:dyDescent="0.3">
      <c r="A1011">
        <v>3053</v>
      </c>
      <c r="B1011" t="s">
        <v>9493</v>
      </c>
      <c r="C1011" s="1">
        <v>43563</v>
      </c>
      <c r="D1011">
        <v>4</v>
      </c>
      <c r="E1011" t="s">
        <v>949</v>
      </c>
      <c r="F1011" t="s">
        <v>73</v>
      </c>
      <c r="H1011">
        <v>2019</v>
      </c>
      <c r="I1011" t="s">
        <v>9494</v>
      </c>
      <c r="J1011" t="s">
        <v>414</v>
      </c>
      <c r="K1011" t="s">
        <v>81</v>
      </c>
      <c r="L1011">
        <v>5</v>
      </c>
      <c r="N1011" t="s">
        <v>9641</v>
      </c>
      <c r="V1011">
        <v>5</v>
      </c>
      <c r="AH1011" t="s">
        <v>30</v>
      </c>
      <c r="AT1011" t="s">
        <v>75</v>
      </c>
      <c r="AU1011" t="s">
        <v>9396</v>
      </c>
      <c r="AV1011" t="s">
        <v>9495</v>
      </c>
      <c r="AW1011" t="s">
        <v>9496</v>
      </c>
      <c r="AY1011">
        <v>12.92671</v>
      </c>
      <c r="AZ1011">
        <v>13.580120089999999</v>
      </c>
      <c r="BA1011" t="s">
        <v>417</v>
      </c>
      <c r="BB1011" t="s">
        <v>64</v>
      </c>
    </row>
    <row r="1012" spans="1:54" x14ac:dyDescent="0.3">
      <c r="A1012">
        <v>3056</v>
      </c>
      <c r="B1012" t="s">
        <v>9497</v>
      </c>
      <c r="C1012" s="1">
        <v>43563</v>
      </c>
      <c r="D1012">
        <v>4</v>
      </c>
      <c r="E1012" t="s">
        <v>949</v>
      </c>
      <c r="F1012" t="s">
        <v>73</v>
      </c>
      <c r="H1012">
        <v>2019</v>
      </c>
      <c r="I1012" t="s">
        <v>9498</v>
      </c>
      <c r="J1012" t="s">
        <v>9398</v>
      </c>
      <c r="K1012" t="s">
        <v>9290</v>
      </c>
      <c r="L1012">
        <v>40</v>
      </c>
      <c r="N1012" t="s">
        <v>9641</v>
      </c>
      <c r="Y1012">
        <v>40</v>
      </c>
      <c r="AH1012" t="s">
        <v>30</v>
      </c>
      <c r="AI1012" t="s">
        <v>31</v>
      </c>
      <c r="AT1012" t="s">
        <v>75</v>
      </c>
      <c r="AU1012" t="s">
        <v>9499</v>
      </c>
      <c r="AV1012" t="s">
        <v>9500</v>
      </c>
      <c r="AW1012" t="s">
        <v>9501</v>
      </c>
      <c r="AX1012" t="s">
        <v>9502</v>
      </c>
      <c r="AY1012">
        <v>12.754519999999999</v>
      </c>
      <c r="AZ1012">
        <v>6.2818198199999999</v>
      </c>
      <c r="BA1012" t="s">
        <v>9399</v>
      </c>
      <c r="BB1012" t="s">
        <v>64</v>
      </c>
    </row>
    <row r="1013" spans="1:54" x14ac:dyDescent="0.3">
      <c r="A1013">
        <v>3061</v>
      </c>
      <c r="B1013" t="s">
        <v>9503</v>
      </c>
      <c r="C1013" s="1">
        <v>43568</v>
      </c>
      <c r="D1013">
        <v>4</v>
      </c>
      <c r="E1013" t="s">
        <v>949</v>
      </c>
      <c r="F1013" t="s">
        <v>206</v>
      </c>
      <c r="H1013">
        <v>2019</v>
      </c>
      <c r="I1013" t="s">
        <v>9504</v>
      </c>
      <c r="J1013" t="s">
        <v>9505</v>
      </c>
      <c r="K1013" t="s">
        <v>9290</v>
      </c>
      <c r="L1013">
        <v>4</v>
      </c>
      <c r="N1013" t="s">
        <v>9641</v>
      </c>
      <c r="Y1013">
        <v>4</v>
      </c>
      <c r="AI1013" t="s">
        <v>31</v>
      </c>
      <c r="AT1013" t="s">
        <v>75</v>
      </c>
      <c r="AV1013" t="s">
        <v>9506</v>
      </c>
      <c r="AW1013" t="s">
        <v>9507</v>
      </c>
      <c r="AX1013" t="s">
        <v>9508</v>
      </c>
      <c r="AY1013">
        <v>12.56489</v>
      </c>
      <c r="AZ1013">
        <v>6.0652999879999996</v>
      </c>
      <c r="BA1013" t="s">
        <v>9509</v>
      </c>
      <c r="BB1013" t="s">
        <v>64</v>
      </c>
    </row>
    <row r="1014" spans="1:54" x14ac:dyDescent="0.3">
      <c r="A1014">
        <v>3073</v>
      </c>
      <c r="B1014" t="s">
        <v>9510</v>
      </c>
      <c r="C1014" s="1">
        <v>43577</v>
      </c>
      <c r="D1014">
        <v>4</v>
      </c>
      <c r="E1014" t="s">
        <v>949</v>
      </c>
      <c r="F1014" t="s">
        <v>73</v>
      </c>
      <c r="H1014">
        <v>2019</v>
      </c>
      <c r="J1014" t="s">
        <v>9446</v>
      </c>
      <c r="K1014" t="s">
        <v>9290</v>
      </c>
      <c r="L1014">
        <v>10</v>
      </c>
      <c r="N1014" t="s">
        <v>9641</v>
      </c>
      <c r="P1014" t="s">
        <v>2538</v>
      </c>
      <c r="Y1014">
        <v>10</v>
      </c>
      <c r="AI1014" t="s">
        <v>31</v>
      </c>
      <c r="AT1014" t="s">
        <v>75</v>
      </c>
      <c r="AV1014" t="s">
        <v>9511</v>
      </c>
      <c r="AW1014" t="s">
        <v>9512</v>
      </c>
      <c r="AX1014" t="s">
        <v>9513</v>
      </c>
      <c r="AY1014">
        <v>13.10666</v>
      </c>
      <c r="AZ1014">
        <v>6.4326701159999997</v>
      </c>
      <c r="BA1014" t="s">
        <v>9447</v>
      </c>
      <c r="BB1014" t="s">
        <v>64</v>
      </c>
    </row>
    <row r="1015" spans="1:54" x14ac:dyDescent="0.3">
      <c r="A1015">
        <v>3098</v>
      </c>
      <c r="B1015" t="s">
        <v>9514</v>
      </c>
      <c r="C1015" s="1">
        <v>43595</v>
      </c>
      <c r="D1015">
        <v>5</v>
      </c>
      <c r="E1015" t="s">
        <v>55</v>
      </c>
      <c r="F1015" t="s">
        <v>203</v>
      </c>
      <c r="H1015">
        <v>2019</v>
      </c>
      <c r="I1015" t="s">
        <v>9515</v>
      </c>
      <c r="J1015" t="s">
        <v>7977</v>
      </c>
      <c r="K1015" t="s">
        <v>65</v>
      </c>
      <c r="L1015">
        <v>12</v>
      </c>
      <c r="N1015" t="s">
        <v>9641</v>
      </c>
      <c r="Y1015">
        <v>12</v>
      </c>
      <c r="AI1015" t="s">
        <v>31</v>
      </c>
      <c r="AT1015" t="s">
        <v>75</v>
      </c>
      <c r="AV1015" t="s">
        <v>9516</v>
      </c>
      <c r="AW1015" t="s">
        <v>9517</v>
      </c>
      <c r="AX1015" t="s">
        <v>9518</v>
      </c>
      <c r="AY1015">
        <v>10.519740000000001</v>
      </c>
      <c r="AZ1015">
        <v>7.42401</v>
      </c>
      <c r="BA1015" t="s">
        <v>7982</v>
      </c>
      <c r="BB1015" t="s">
        <v>64</v>
      </c>
    </row>
    <row r="1016" spans="1:54" x14ac:dyDescent="0.3">
      <c r="A1016">
        <v>3109</v>
      </c>
      <c r="B1016" t="s">
        <v>9519</v>
      </c>
      <c r="C1016" s="1">
        <v>43610</v>
      </c>
      <c r="D1016">
        <v>5</v>
      </c>
      <c r="E1016" t="s">
        <v>55</v>
      </c>
      <c r="F1016" t="s">
        <v>206</v>
      </c>
      <c r="H1016">
        <v>2019</v>
      </c>
      <c r="I1016" t="s">
        <v>9520</v>
      </c>
      <c r="J1016" t="s">
        <v>9400</v>
      </c>
      <c r="K1016" t="s">
        <v>9290</v>
      </c>
      <c r="L1016">
        <v>24</v>
      </c>
      <c r="N1016" t="s">
        <v>9641</v>
      </c>
      <c r="Y1016">
        <v>24</v>
      </c>
      <c r="AH1016" t="s">
        <v>30</v>
      </c>
      <c r="AU1016" t="s">
        <v>9521</v>
      </c>
      <c r="AV1016" t="s">
        <v>9522</v>
      </c>
      <c r="AW1016" t="s">
        <v>9523</v>
      </c>
      <c r="AX1016" t="s">
        <v>9524</v>
      </c>
      <c r="AY1016">
        <v>12.78989</v>
      </c>
      <c r="AZ1016">
        <v>6.7768001560000002</v>
      </c>
      <c r="BA1016" t="s">
        <v>9401</v>
      </c>
      <c r="BB1016" t="s">
        <v>64</v>
      </c>
    </row>
    <row r="1017" spans="1:54" x14ac:dyDescent="0.3">
      <c r="A1017">
        <v>3128</v>
      </c>
      <c r="B1017" t="s">
        <v>9525</v>
      </c>
      <c r="C1017" s="1">
        <v>43632</v>
      </c>
      <c r="D1017">
        <v>6</v>
      </c>
      <c r="E1017" t="s">
        <v>87</v>
      </c>
      <c r="F1017" t="s">
        <v>56</v>
      </c>
      <c r="H1017">
        <v>2019</v>
      </c>
      <c r="I1017" t="s">
        <v>9526</v>
      </c>
      <c r="J1017" t="s">
        <v>9398</v>
      </c>
      <c r="K1017" t="s">
        <v>9290</v>
      </c>
      <c r="L1017">
        <v>40</v>
      </c>
      <c r="N1017" t="s">
        <v>9641</v>
      </c>
      <c r="P1017" t="s">
        <v>2538</v>
      </c>
      <c r="Y1017">
        <v>40</v>
      </c>
      <c r="AI1017" t="s">
        <v>31</v>
      </c>
      <c r="AT1017" t="s">
        <v>75</v>
      </c>
      <c r="AU1017" t="s">
        <v>9527</v>
      </c>
      <c r="AV1017" t="s">
        <v>9528</v>
      </c>
      <c r="AW1017" t="s">
        <v>9529</v>
      </c>
      <c r="AY1017">
        <v>12.754519999999999</v>
      </c>
      <c r="AZ1017">
        <v>6.2818198199999999</v>
      </c>
      <c r="BA1017" t="s">
        <v>9399</v>
      </c>
      <c r="BB1017" t="s">
        <v>64</v>
      </c>
    </row>
    <row r="1018" spans="1:54" x14ac:dyDescent="0.3">
      <c r="A1018">
        <v>3182</v>
      </c>
      <c r="B1018" t="s">
        <v>9530</v>
      </c>
      <c r="C1018" s="1">
        <v>43708</v>
      </c>
      <c r="D1018">
        <v>8</v>
      </c>
      <c r="E1018" t="s">
        <v>212</v>
      </c>
      <c r="F1018" t="s">
        <v>206</v>
      </c>
      <c r="H1018">
        <v>2019</v>
      </c>
      <c r="I1018" t="s">
        <v>9531</v>
      </c>
      <c r="J1018" t="s">
        <v>736</v>
      </c>
      <c r="K1018" t="s">
        <v>81</v>
      </c>
      <c r="L1018">
        <v>40</v>
      </c>
      <c r="N1018" t="s">
        <v>9641</v>
      </c>
      <c r="V1018">
        <v>40</v>
      </c>
      <c r="AH1018" t="s">
        <v>30</v>
      </c>
      <c r="AT1018" t="s">
        <v>75</v>
      </c>
      <c r="AU1018" t="s">
        <v>7081</v>
      </c>
      <c r="AV1018" t="s">
        <v>9532</v>
      </c>
      <c r="AW1018" t="s">
        <v>9533</v>
      </c>
      <c r="AX1018" t="s">
        <v>9534</v>
      </c>
      <c r="AY1018">
        <v>11.653309999999999</v>
      </c>
      <c r="AZ1018">
        <v>13.411040310000001</v>
      </c>
      <c r="BA1018" t="s">
        <v>739</v>
      </c>
      <c r="BB1018" t="s">
        <v>64</v>
      </c>
    </row>
    <row r="1019" spans="1:54" x14ac:dyDescent="0.3">
      <c r="A1019">
        <v>3206</v>
      </c>
      <c r="B1019" t="s">
        <v>9535</v>
      </c>
      <c r="C1019" s="1">
        <v>43751</v>
      </c>
      <c r="D1019">
        <v>10</v>
      </c>
      <c r="E1019" t="s">
        <v>290</v>
      </c>
      <c r="F1019" t="s">
        <v>56</v>
      </c>
      <c r="H1019">
        <v>2019</v>
      </c>
      <c r="I1019" t="s">
        <v>9536</v>
      </c>
      <c r="J1019" t="s">
        <v>879</v>
      </c>
      <c r="K1019" t="s">
        <v>81</v>
      </c>
      <c r="L1019">
        <v>40</v>
      </c>
      <c r="N1019" t="s">
        <v>9641</v>
      </c>
      <c r="V1019">
        <v>40</v>
      </c>
      <c r="AH1019" t="s">
        <v>30</v>
      </c>
      <c r="AT1019" t="s">
        <v>75</v>
      </c>
      <c r="AU1019" t="s">
        <v>5552</v>
      </c>
      <c r="AV1019" t="s">
        <v>9537</v>
      </c>
      <c r="AW1019" t="s">
        <v>9538</v>
      </c>
      <c r="AX1019" t="s">
        <v>9539</v>
      </c>
      <c r="AY1019">
        <v>11.517799999999999</v>
      </c>
      <c r="AZ1019">
        <v>13.697979930000001</v>
      </c>
      <c r="BA1019" t="s">
        <v>882</v>
      </c>
      <c r="BB1019" t="s">
        <v>64</v>
      </c>
    </row>
    <row r="1020" spans="1:54" x14ac:dyDescent="0.3">
      <c r="A1020">
        <v>3211</v>
      </c>
      <c r="B1020" t="s">
        <v>9540</v>
      </c>
      <c r="C1020" s="1">
        <v>43756</v>
      </c>
      <c r="D1020">
        <v>10</v>
      </c>
      <c r="E1020" t="s">
        <v>290</v>
      </c>
      <c r="F1020" t="s">
        <v>203</v>
      </c>
      <c r="H1020">
        <v>2019</v>
      </c>
      <c r="I1020" t="s">
        <v>9541</v>
      </c>
      <c r="J1020" t="s">
        <v>1498</v>
      </c>
      <c r="K1020" t="s">
        <v>81</v>
      </c>
      <c r="L1020">
        <v>40</v>
      </c>
      <c r="N1020" t="s">
        <v>9641</v>
      </c>
      <c r="V1020">
        <v>40</v>
      </c>
      <c r="AH1020" t="s">
        <v>30</v>
      </c>
      <c r="AT1020" t="s">
        <v>75</v>
      </c>
      <c r="AV1020" t="s">
        <v>9542</v>
      </c>
      <c r="AW1020" t="s">
        <v>9543</v>
      </c>
      <c r="AX1020" t="s">
        <v>9544</v>
      </c>
      <c r="AY1020">
        <v>11.101979999999999</v>
      </c>
      <c r="AZ1020">
        <v>13.69266987</v>
      </c>
      <c r="BA1020" t="s">
        <v>1499</v>
      </c>
      <c r="BB1020" t="s">
        <v>64</v>
      </c>
    </row>
    <row r="1021" spans="1:54" x14ac:dyDescent="0.3">
      <c r="A1021">
        <v>3227</v>
      </c>
      <c r="B1021" t="s">
        <v>9545</v>
      </c>
      <c r="C1021" s="1">
        <v>43813</v>
      </c>
      <c r="D1021">
        <v>12</v>
      </c>
      <c r="E1021" t="s">
        <v>390</v>
      </c>
      <c r="F1021" t="s">
        <v>206</v>
      </c>
      <c r="H1021">
        <v>2019</v>
      </c>
      <c r="I1021" t="s">
        <v>9546</v>
      </c>
      <c r="J1021" t="s">
        <v>414</v>
      </c>
      <c r="K1021" t="s">
        <v>81</v>
      </c>
      <c r="L1021">
        <v>10</v>
      </c>
      <c r="N1021" t="s">
        <v>9641</v>
      </c>
      <c r="V1021">
        <v>10</v>
      </c>
      <c r="AH1021" t="s">
        <v>30</v>
      </c>
      <c r="AT1021" t="s">
        <v>75</v>
      </c>
      <c r="AU1021" t="s">
        <v>8209</v>
      </c>
      <c r="AV1021" t="s">
        <v>9547</v>
      </c>
      <c r="AW1021" t="s">
        <v>9548</v>
      </c>
      <c r="AX1021" t="s">
        <v>9549</v>
      </c>
      <c r="AY1021">
        <v>12.92671</v>
      </c>
      <c r="AZ1021">
        <v>13.580120089999999</v>
      </c>
      <c r="BA1021" t="s">
        <v>417</v>
      </c>
      <c r="BB1021" t="s">
        <v>64</v>
      </c>
    </row>
    <row r="1022" spans="1:54" x14ac:dyDescent="0.3">
      <c r="A1022">
        <v>638</v>
      </c>
      <c r="B1022" t="s">
        <v>2377</v>
      </c>
      <c r="C1022" s="1">
        <v>41701</v>
      </c>
      <c r="D1022">
        <v>3</v>
      </c>
      <c r="E1022" t="s">
        <v>828</v>
      </c>
      <c r="F1022" t="s">
        <v>73</v>
      </c>
      <c r="H1022">
        <v>2014</v>
      </c>
      <c r="I1022" t="s">
        <v>335</v>
      </c>
      <c r="J1022" t="s">
        <v>335</v>
      </c>
      <c r="K1022" t="s">
        <v>336</v>
      </c>
      <c r="L1022">
        <v>4</v>
      </c>
      <c r="M1022" t="s">
        <v>58</v>
      </c>
      <c r="N1022" t="s">
        <v>9641</v>
      </c>
      <c r="V1022">
        <v>3</v>
      </c>
      <c r="W1022">
        <v>1</v>
      </c>
      <c r="AI1022" t="s">
        <v>31</v>
      </c>
      <c r="AV1022" t="s">
        <v>2375</v>
      </c>
      <c r="BA1022" t="s">
        <v>340</v>
      </c>
      <c r="BB1022" t="s">
        <v>64</v>
      </c>
    </row>
    <row r="1023" spans="1:54" x14ac:dyDescent="0.3">
      <c r="A1023">
        <v>3541</v>
      </c>
      <c r="B1023" t="s">
        <v>9559</v>
      </c>
      <c r="C1023" s="1">
        <v>44126</v>
      </c>
      <c r="D1023">
        <v>10</v>
      </c>
      <c r="E1023" t="s">
        <v>290</v>
      </c>
      <c r="F1023" t="s">
        <v>88</v>
      </c>
      <c r="H1023">
        <v>2020</v>
      </c>
      <c r="I1023" t="s">
        <v>9449</v>
      </c>
      <c r="J1023" t="s">
        <v>1609</v>
      </c>
      <c r="K1023" t="s">
        <v>81</v>
      </c>
      <c r="L1023">
        <v>10</v>
      </c>
      <c r="N1023" t="s">
        <v>9641</v>
      </c>
      <c r="V1023">
        <v>10</v>
      </c>
      <c r="AI1023" t="s">
        <v>31</v>
      </c>
      <c r="AT1023" t="s">
        <v>75</v>
      </c>
      <c r="AU1023" t="s">
        <v>6377</v>
      </c>
      <c r="AV1023" t="s">
        <v>9560</v>
      </c>
      <c r="AY1023">
        <v>11.908659999999999</v>
      </c>
      <c r="AZ1023">
        <v>13.16033</v>
      </c>
      <c r="BA1023" t="s">
        <v>1612</v>
      </c>
      <c r="BB1023" t="s">
        <v>64</v>
      </c>
    </row>
    <row r="1024" spans="1:54" x14ac:dyDescent="0.3">
      <c r="A1024">
        <v>2411</v>
      </c>
      <c r="B1024" t="s">
        <v>9020</v>
      </c>
      <c r="C1024" s="1">
        <v>44528</v>
      </c>
      <c r="D1024">
        <v>11</v>
      </c>
      <c r="E1024" t="s">
        <v>327</v>
      </c>
      <c r="F1024" t="s">
        <v>56</v>
      </c>
      <c r="H1024">
        <v>2021</v>
      </c>
      <c r="I1024" t="s">
        <v>2064</v>
      </c>
      <c r="J1024" t="s">
        <v>2065</v>
      </c>
      <c r="K1024" t="s">
        <v>81</v>
      </c>
      <c r="L1024">
        <v>12</v>
      </c>
      <c r="M1024" t="s">
        <v>58</v>
      </c>
      <c r="N1024" t="s">
        <v>9608</v>
      </c>
      <c r="V1024">
        <v>10</v>
      </c>
      <c r="W1024">
        <v>2</v>
      </c>
      <c r="AI1024" t="s">
        <v>31</v>
      </c>
      <c r="AT1024" t="s">
        <v>75</v>
      </c>
      <c r="AU1024" t="s">
        <v>6377</v>
      </c>
      <c r="AV1024" t="s">
        <v>9021</v>
      </c>
      <c r="AW1024" t="s">
        <v>9022</v>
      </c>
      <c r="AX1024" t="s">
        <v>9023</v>
      </c>
      <c r="AY1024">
        <v>11.908659999999999</v>
      </c>
      <c r="AZ1024">
        <v>13.16033</v>
      </c>
      <c r="BA1024" t="s">
        <v>2068</v>
      </c>
      <c r="BB1024" t="s">
        <v>64</v>
      </c>
    </row>
    <row r="1025" spans="1:54" x14ac:dyDescent="0.3">
      <c r="A1025">
        <v>2412</v>
      </c>
      <c r="B1025" t="s">
        <v>9024</v>
      </c>
      <c r="C1025" s="1">
        <v>44530</v>
      </c>
      <c r="D1025">
        <v>11</v>
      </c>
      <c r="E1025" t="s">
        <v>327</v>
      </c>
      <c r="F1025" t="s">
        <v>100</v>
      </c>
      <c r="H1025">
        <v>2021</v>
      </c>
      <c r="I1025" t="s">
        <v>1543</v>
      </c>
      <c r="J1025" t="s">
        <v>1376</v>
      </c>
      <c r="K1025" t="s">
        <v>336</v>
      </c>
      <c r="L1025">
        <v>20</v>
      </c>
      <c r="M1025" t="s">
        <v>58</v>
      </c>
      <c r="N1025" t="s">
        <v>9608</v>
      </c>
      <c r="V1025">
        <v>20</v>
      </c>
      <c r="AI1025" t="s">
        <v>31</v>
      </c>
      <c r="AT1025" t="s">
        <v>75</v>
      </c>
      <c r="AU1025" t="s">
        <v>9025</v>
      </c>
      <c r="AV1025" t="s">
        <v>9026</v>
      </c>
      <c r="AW1025" t="s">
        <v>9027</v>
      </c>
      <c r="AY1025">
        <v>11.497780000000001</v>
      </c>
      <c r="AZ1025">
        <v>11.93083</v>
      </c>
      <c r="BA1025" t="s">
        <v>1378</v>
      </c>
      <c r="BB1025" t="s">
        <v>64</v>
      </c>
    </row>
    <row r="1026" spans="1:54" x14ac:dyDescent="0.3">
      <c r="A1026">
        <v>2430</v>
      </c>
      <c r="B1026" t="s">
        <v>9094</v>
      </c>
      <c r="C1026" s="1">
        <v>44576</v>
      </c>
      <c r="D1026">
        <v>1</v>
      </c>
      <c r="E1026" t="s">
        <v>500</v>
      </c>
      <c r="F1026" t="s">
        <v>206</v>
      </c>
      <c r="H1026">
        <v>2022</v>
      </c>
      <c r="J1026" t="s">
        <v>94</v>
      </c>
      <c r="K1026" t="s">
        <v>81</v>
      </c>
      <c r="L1026">
        <v>5</v>
      </c>
      <c r="M1026" t="s">
        <v>58</v>
      </c>
      <c r="N1026" t="s">
        <v>9608</v>
      </c>
      <c r="V1026">
        <v>5</v>
      </c>
      <c r="AI1026" t="s">
        <v>31</v>
      </c>
      <c r="AT1026" t="s">
        <v>75</v>
      </c>
      <c r="AV1026" t="s">
        <v>9095</v>
      </c>
      <c r="AW1026" t="s">
        <v>9096</v>
      </c>
      <c r="AX1026" t="s">
        <v>9097</v>
      </c>
      <c r="AY1026">
        <v>10.616916</v>
      </c>
      <c r="AZ1026">
        <v>12.188690190000001</v>
      </c>
      <c r="BA1026" t="s">
        <v>98</v>
      </c>
      <c r="BB1026" t="s">
        <v>64</v>
      </c>
    </row>
    <row r="1027" spans="1:54" x14ac:dyDescent="0.3">
      <c r="A1027">
        <v>2984</v>
      </c>
      <c r="B1027" t="s">
        <v>9458</v>
      </c>
      <c r="C1027" s="1">
        <v>43464</v>
      </c>
      <c r="D1027">
        <v>12</v>
      </c>
      <c r="E1027" t="s">
        <v>390</v>
      </c>
      <c r="F1027" t="s">
        <v>56</v>
      </c>
      <c r="H1027">
        <v>2018</v>
      </c>
      <c r="I1027" t="s">
        <v>9459</v>
      </c>
      <c r="J1027" t="s">
        <v>999</v>
      </c>
      <c r="K1027" t="s">
        <v>81</v>
      </c>
      <c r="L1027">
        <v>3</v>
      </c>
      <c r="N1027" t="s">
        <v>9767</v>
      </c>
      <c r="V1027">
        <v>3</v>
      </c>
      <c r="AV1027" t="s">
        <v>9460</v>
      </c>
      <c r="AW1027" t="s">
        <v>9461</v>
      </c>
      <c r="AX1027" t="s">
        <v>9462</v>
      </c>
      <c r="AY1027">
        <v>12.04453</v>
      </c>
      <c r="AZ1027">
        <v>13.92063999</v>
      </c>
      <c r="BA1027" t="s">
        <v>1003</v>
      </c>
      <c r="BB1027" t="s">
        <v>64</v>
      </c>
    </row>
    <row r="1028" spans="1:54" x14ac:dyDescent="0.3">
      <c r="A1028">
        <v>795</v>
      </c>
      <c r="B1028" t="s">
        <v>3001</v>
      </c>
      <c r="C1028" s="1">
        <v>41888</v>
      </c>
      <c r="D1028">
        <v>9</v>
      </c>
      <c r="E1028" t="s">
        <v>263</v>
      </c>
      <c r="F1028" t="s">
        <v>206</v>
      </c>
      <c r="H1028">
        <v>2014</v>
      </c>
      <c r="I1028" t="s">
        <v>3002</v>
      </c>
      <c r="L1028">
        <v>100</v>
      </c>
      <c r="M1028" t="s">
        <v>58</v>
      </c>
      <c r="N1028" t="s">
        <v>9745</v>
      </c>
      <c r="V1028">
        <v>100</v>
      </c>
      <c r="AH1028" t="s">
        <v>30</v>
      </c>
      <c r="AI1028" t="s">
        <v>31</v>
      </c>
      <c r="AV1028" t="s">
        <v>3003</v>
      </c>
      <c r="AY1028">
        <v>12.51683044</v>
      </c>
      <c r="AZ1028">
        <v>14.231439590000001</v>
      </c>
      <c r="BA1028" t="s">
        <v>3004</v>
      </c>
      <c r="BB1028" t="s">
        <v>64</v>
      </c>
    </row>
    <row r="1029" spans="1:54" x14ac:dyDescent="0.3">
      <c r="A1029">
        <v>782</v>
      </c>
      <c r="B1029" t="s">
        <v>2954</v>
      </c>
      <c r="C1029" s="1">
        <v>41877</v>
      </c>
      <c r="D1029">
        <v>8</v>
      </c>
      <c r="E1029" t="s">
        <v>212</v>
      </c>
      <c r="F1029" t="s">
        <v>100</v>
      </c>
      <c r="H1029">
        <v>2014</v>
      </c>
      <c r="J1029" t="s">
        <v>1498</v>
      </c>
      <c r="K1029" t="s">
        <v>81</v>
      </c>
      <c r="L1029">
        <v>11</v>
      </c>
      <c r="M1029" t="s">
        <v>58</v>
      </c>
      <c r="N1029" t="s">
        <v>9745</v>
      </c>
      <c r="V1029">
        <v>11</v>
      </c>
      <c r="AU1029" t="s">
        <v>2948</v>
      </c>
      <c r="AV1029" t="s">
        <v>2949</v>
      </c>
      <c r="AW1029" t="s">
        <v>2950</v>
      </c>
      <c r="AY1029">
        <v>11.08539963</v>
      </c>
      <c r="AZ1029">
        <v>13.69190025</v>
      </c>
      <c r="BA1029" t="s">
        <v>1499</v>
      </c>
      <c r="BB1029" t="s">
        <v>64</v>
      </c>
    </row>
    <row r="1030" spans="1:54" x14ac:dyDescent="0.3">
      <c r="A1030">
        <v>783</v>
      </c>
      <c r="B1030" t="s">
        <v>2955</v>
      </c>
      <c r="C1030" s="1">
        <v>41878</v>
      </c>
      <c r="D1030">
        <v>8</v>
      </c>
      <c r="E1030" t="s">
        <v>212</v>
      </c>
      <c r="F1030" t="s">
        <v>169</v>
      </c>
      <c r="H1030">
        <v>2014</v>
      </c>
      <c r="I1030" t="s">
        <v>1617</v>
      </c>
      <c r="J1030" t="s">
        <v>233</v>
      </c>
      <c r="K1030" t="s">
        <v>81</v>
      </c>
      <c r="L1030">
        <v>20</v>
      </c>
      <c r="M1030" t="s">
        <v>58</v>
      </c>
      <c r="N1030" t="s">
        <v>9745</v>
      </c>
      <c r="V1030">
        <v>20</v>
      </c>
      <c r="AL1030" t="s">
        <v>75</v>
      </c>
      <c r="AT1030" t="s">
        <v>75</v>
      </c>
      <c r="AU1030" t="s">
        <v>2956</v>
      </c>
      <c r="AV1030" t="s">
        <v>2957</v>
      </c>
      <c r="AW1030" t="s">
        <v>2958</v>
      </c>
      <c r="AX1030" t="s">
        <v>2959</v>
      </c>
      <c r="AY1030">
        <v>12.36865044</v>
      </c>
      <c r="AZ1030">
        <v>14.206379889999999</v>
      </c>
      <c r="BA1030" t="s">
        <v>235</v>
      </c>
      <c r="BB1030" t="s">
        <v>64</v>
      </c>
    </row>
    <row r="1031" spans="1:54" x14ac:dyDescent="0.3">
      <c r="A1031">
        <v>788</v>
      </c>
      <c r="B1031" t="s">
        <v>2973</v>
      </c>
      <c r="C1031" s="1">
        <v>41883</v>
      </c>
      <c r="D1031">
        <v>9</v>
      </c>
      <c r="E1031" t="s">
        <v>263</v>
      </c>
      <c r="F1031" t="s">
        <v>73</v>
      </c>
      <c r="H1031">
        <v>2014</v>
      </c>
      <c r="J1031" t="s">
        <v>233</v>
      </c>
      <c r="K1031" t="s">
        <v>81</v>
      </c>
      <c r="L1031">
        <v>40</v>
      </c>
      <c r="M1031" t="s">
        <v>58</v>
      </c>
      <c r="N1031" t="s">
        <v>9745</v>
      </c>
      <c r="V1031">
        <v>40</v>
      </c>
      <c r="AI1031" t="s">
        <v>31</v>
      </c>
      <c r="AU1031" t="s">
        <v>2974</v>
      </c>
      <c r="AV1031" t="s">
        <v>2975</v>
      </c>
      <c r="AY1031">
        <v>12.36865044</v>
      </c>
      <c r="AZ1031">
        <v>14.206379889999999</v>
      </c>
      <c r="BA1031" t="s">
        <v>235</v>
      </c>
      <c r="BB1031" t="s">
        <v>64</v>
      </c>
    </row>
    <row r="1032" spans="1:54" x14ac:dyDescent="0.3">
      <c r="A1032">
        <v>812</v>
      </c>
      <c r="B1032" t="s">
        <v>3066</v>
      </c>
      <c r="C1032" s="1">
        <v>41909</v>
      </c>
      <c r="D1032">
        <v>9</v>
      </c>
      <c r="E1032" t="s">
        <v>263</v>
      </c>
      <c r="F1032" t="s">
        <v>206</v>
      </c>
      <c r="H1032">
        <v>2014</v>
      </c>
      <c r="I1032" t="s">
        <v>2517</v>
      </c>
      <c r="J1032" t="s">
        <v>2518</v>
      </c>
      <c r="K1032" t="s">
        <v>2519</v>
      </c>
      <c r="L1032">
        <v>0</v>
      </c>
      <c r="M1032" t="s">
        <v>58</v>
      </c>
      <c r="N1032" t="s">
        <v>9745</v>
      </c>
      <c r="V1032">
        <v>0</v>
      </c>
      <c r="AV1032" t="s">
        <v>3067</v>
      </c>
      <c r="AY1032">
        <v>12.0699501</v>
      </c>
      <c r="AZ1032">
        <v>15.032400129999999</v>
      </c>
      <c r="BA1032" t="s">
        <v>2524</v>
      </c>
      <c r="BB1032" t="s">
        <v>64</v>
      </c>
    </row>
    <row r="1033" spans="1:54" x14ac:dyDescent="0.3">
      <c r="A1033">
        <v>819</v>
      </c>
      <c r="B1033" t="s">
        <v>3088</v>
      </c>
      <c r="C1033" s="1">
        <v>41919</v>
      </c>
      <c r="D1033">
        <v>10</v>
      </c>
      <c r="E1033" t="s">
        <v>290</v>
      </c>
      <c r="F1033" t="s">
        <v>100</v>
      </c>
      <c r="H1033">
        <v>2014</v>
      </c>
      <c r="I1033" t="s">
        <v>3089</v>
      </c>
      <c r="J1033" t="s">
        <v>2795</v>
      </c>
      <c r="K1033" t="s">
        <v>2519</v>
      </c>
      <c r="L1033">
        <v>16</v>
      </c>
      <c r="M1033" t="s">
        <v>58</v>
      </c>
      <c r="N1033" t="s">
        <v>9745</v>
      </c>
      <c r="V1033">
        <v>8</v>
      </c>
      <c r="AE1033">
        <v>8</v>
      </c>
      <c r="AH1033" t="s">
        <v>30</v>
      </c>
      <c r="AI1033" t="s">
        <v>31</v>
      </c>
      <c r="AU1033" t="s">
        <v>3090</v>
      </c>
      <c r="AV1033" t="s">
        <v>3091</v>
      </c>
      <c r="AW1033" t="s">
        <v>3092</v>
      </c>
      <c r="AY1033">
        <v>5.6854767800000001</v>
      </c>
      <c r="AZ1033">
        <v>12.722877499999999</v>
      </c>
      <c r="BA1033" t="s">
        <v>2798</v>
      </c>
      <c r="BB1033" t="s">
        <v>64</v>
      </c>
    </row>
    <row r="1034" spans="1:54" x14ac:dyDescent="0.3">
      <c r="A1034">
        <v>820</v>
      </c>
      <c r="B1034" t="s">
        <v>3093</v>
      </c>
      <c r="C1034" s="1">
        <v>41929</v>
      </c>
      <c r="D1034">
        <v>10</v>
      </c>
      <c r="E1034" t="s">
        <v>290</v>
      </c>
      <c r="F1034" t="s">
        <v>203</v>
      </c>
      <c r="H1034">
        <v>2014</v>
      </c>
      <c r="J1034" t="s">
        <v>2795</v>
      </c>
      <c r="K1034" t="s">
        <v>2519</v>
      </c>
      <c r="L1034">
        <v>115</v>
      </c>
      <c r="M1034" t="s">
        <v>58</v>
      </c>
      <c r="N1034" t="s">
        <v>9745</v>
      </c>
      <c r="V1034">
        <v>107</v>
      </c>
      <c r="W1034">
        <v>8</v>
      </c>
      <c r="AI1034" t="s">
        <v>31</v>
      </c>
      <c r="AV1034" t="s">
        <v>3094</v>
      </c>
      <c r="AW1034" t="s">
        <v>3095</v>
      </c>
      <c r="AY1034">
        <v>5.6854767800000001</v>
      </c>
      <c r="AZ1034">
        <v>12.722877499999999</v>
      </c>
      <c r="BA1034" t="s">
        <v>2798</v>
      </c>
      <c r="BB1034" t="s">
        <v>64</v>
      </c>
    </row>
    <row r="1035" spans="1:54" x14ac:dyDescent="0.3">
      <c r="A1035">
        <v>832</v>
      </c>
      <c r="B1035" t="s">
        <v>3133</v>
      </c>
      <c r="C1035" s="1">
        <v>41936</v>
      </c>
      <c r="D1035">
        <v>10</v>
      </c>
      <c r="E1035" t="s">
        <v>290</v>
      </c>
      <c r="F1035" t="s">
        <v>203</v>
      </c>
      <c r="H1035">
        <v>2014</v>
      </c>
      <c r="I1035" t="s">
        <v>3134</v>
      </c>
      <c r="K1035" t="s">
        <v>2519</v>
      </c>
      <c r="L1035">
        <v>44</v>
      </c>
      <c r="M1035" t="s">
        <v>58</v>
      </c>
      <c r="N1035" t="s">
        <v>9745</v>
      </c>
      <c r="V1035">
        <v>39</v>
      </c>
      <c r="AE1035">
        <v>5</v>
      </c>
      <c r="AI1035" t="s">
        <v>31</v>
      </c>
      <c r="AU1035" t="s">
        <v>3135</v>
      </c>
      <c r="AV1035" t="s">
        <v>3136</v>
      </c>
      <c r="AY1035">
        <v>5.6854767800000001</v>
      </c>
      <c r="AZ1035">
        <v>12.722877499999999</v>
      </c>
      <c r="BA1035" t="s">
        <v>3137</v>
      </c>
      <c r="BB1035" t="s">
        <v>64</v>
      </c>
    </row>
    <row r="1036" spans="1:54" x14ac:dyDescent="0.3">
      <c r="A1036">
        <v>879</v>
      </c>
      <c r="B1036" t="s">
        <v>3317</v>
      </c>
      <c r="C1036" s="1">
        <v>41984</v>
      </c>
      <c r="D1036">
        <v>12</v>
      </c>
      <c r="E1036" t="s">
        <v>390</v>
      </c>
      <c r="F1036" t="s">
        <v>88</v>
      </c>
      <c r="H1036">
        <v>2014</v>
      </c>
      <c r="I1036" t="s">
        <v>3089</v>
      </c>
      <c r="J1036" t="s">
        <v>2795</v>
      </c>
      <c r="K1036" t="s">
        <v>2519</v>
      </c>
      <c r="L1036">
        <v>180</v>
      </c>
      <c r="M1036" t="s">
        <v>58</v>
      </c>
      <c r="N1036" t="s">
        <v>9745</v>
      </c>
      <c r="V1036">
        <v>180</v>
      </c>
      <c r="AI1036" t="s">
        <v>31</v>
      </c>
      <c r="AT1036" t="s">
        <v>75</v>
      </c>
      <c r="AV1036" t="s">
        <v>3318</v>
      </c>
      <c r="AY1036">
        <v>5.6854767800000001</v>
      </c>
      <c r="AZ1036">
        <v>12.722877499999999</v>
      </c>
      <c r="BA1036" t="s">
        <v>2798</v>
      </c>
      <c r="BB1036" t="s">
        <v>64</v>
      </c>
    </row>
    <row r="1037" spans="1:54" x14ac:dyDescent="0.3">
      <c r="A1037">
        <v>882</v>
      </c>
      <c r="B1037" t="s">
        <v>3328</v>
      </c>
      <c r="C1037" s="1">
        <v>41990</v>
      </c>
      <c r="D1037">
        <v>12</v>
      </c>
      <c r="E1037" t="s">
        <v>390</v>
      </c>
      <c r="F1037" t="s">
        <v>169</v>
      </c>
      <c r="H1037">
        <v>2014</v>
      </c>
      <c r="I1037" t="s">
        <v>3089</v>
      </c>
      <c r="J1037" t="s">
        <v>2795</v>
      </c>
      <c r="K1037" t="s">
        <v>2519</v>
      </c>
      <c r="L1037">
        <v>117</v>
      </c>
      <c r="M1037" t="s">
        <v>58</v>
      </c>
      <c r="N1037" t="s">
        <v>9745</v>
      </c>
      <c r="V1037">
        <v>116</v>
      </c>
      <c r="W1037">
        <v>1</v>
      </c>
      <c r="AH1037" t="s">
        <v>30</v>
      </c>
      <c r="AL1037" t="s">
        <v>75</v>
      </c>
      <c r="AV1037" t="s">
        <v>3329</v>
      </c>
      <c r="AW1037" t="s">
        <v>3330</v>
      </c>
      <c r="AY1037">
        <v>5.6854767800000001</v>
      </c>
      <c r="AZ1037">
        <v>12.722877499999999</v>
      </c>
      <c r="BA1037" t="s">
        <v>2798</v>
      </c>
      <c r="BB1037" t="s">
        <v>64</v>
      </c>
    </row>
    <row r="1038" spans="1:54" x14ac:dyDescent="0.3">
      <c r="A1038">
        <v>892</v>
      </c>
      <c r="B1038" t="s">
        <v>3364</v>
      </c>
      <c r="C1038" s="1">
        <v>42000</v>
      </c>
      <c r="D1038">
        <v>12</v>
      </c>
      <c r="E1038" t="s">
        <v>390</v>
      </c>
      <c r="F1038" t="s">
        <v>206</v>
      </c>
      <c r="H1038">
        <v>2014</v>
      </c>
      <c r="I1038" t="s">
        <v>3365</v>
      </c>
      <c r="L1038">
        <v>100</v>
      </c>
      <c r="M1038" t="s">
        <v>58</v>
      </c>
      <c r="N1038" t="s">
        <v>9745</v>
      </c>
      <c r="V1038">
        <v>100</v>
      </c>
      <c r="AT1038" t="s">
        <v>75</v>
      </c>
      <c r="AV1038" t="s">
        <v>3362</v>
      </c>
      <c r="AY1038">
        <v>5.6854767800000001</v>
      </c>
      <c r="AZ1038">
        <v>12.722877499999999</v>
      </c>
      <c r="BA1038" t="s">
        <v>3004</v>
      </c>
      <c r="BB1038" t="s">
        <v>64</v>
      </c>
    </row>
    <row r="1039" spans="1:54" x14ac:dyDescent="0.3">
      <c r="A1039">
        <v>895</v>
      </c>
      <c r="B1039" t="s">
        <v>3374</v>
      </c>
      <c r="C1039" s="1">
        <v>42001</v>
      </c>
      <c r="D1039">
        <v>12</v>
      </c>
      <c r="E1039" t="s">
        <v>390</v>
      </c>
      <c r="F1039" t="s">
        <v>56</v>
      </c>
      <c r="H1039">
        <v>2014</v>
      </c>
      <c r="I1039" t="s">
        <v>3375</v>
      </c>
      <c r="L1039">
        <v>53</v>
      </c>
      <c r="M1039" t="s">
        <v>58</v>
      </c>
      <c r="N1039" t="s">
        <v>9745</v>
      </c>
      <c r="V1039">
        <v>53</v>
      </c>
      <c r="AT1039" t="s">
        <v>75</v>
      </c>
      <c r="AV1039" t="s">
        <v>3373</v>
      </c>
      <c r="AY1039">
        <v>5.6854767800000001</v>
      </c>
      <c r="AZ1039">
        <v>12.722877499999999</v>
      </c>
      <c r="BA1039" t="s">
        <v>3004</v>
      </c>
      <c r="BB1039" t="s">
        <v>64</v>
      </c>
    </row>
    <row r="1040" spans="1:54" x14ac:dyDescent="0.3">
      <c r="A1040">
        <v>896</v>
      </c>
      <c r="B1040" t="s">
        <v>3376</v>
      </c>
      <c r="C1040" s="1">
        <v>42001</v>
      </c>
      <c r="D1040">
        <v>12</v>
      </c>
      <c r="E1040" t="s">
        <v>390</v>
      </c>
      <c r="F1040" t="s">
        <v>56</v>
      </c>
      <c r="H1040">
        <v>2014</v>
      </c>
      <c r="I1040" t="s">
        <v>3377</v>
      </c>
      <c r="L1040">
        <v>34</v>
      </c>
      <c r="M1040" t="s">
        <v>58</v>
      </c>
      <c r="N1040" t="s">
        <v>9745</v>
      </c>
      <c r="V1040">
        <v>34</v>
      </c>
      <c r="AT1040" t="s">
        <v>75</v>
      </c>
      <c r="AV1040" t="s">
        <v>3378</v>
      </c>
      <c r="AW1040" t="s">
        <v>3379</v>
      </c>
      <c r="AX1040" t="s">
        <v>3380</v>
      </c>
      <c r="AY1040">
        <v>5.6854767800000001</v>
      </c>
      <c r="AZ1040">
        <v>12.722877499999999</v>
      </c>
      <c r="BA1040" t="s">
        <v>3004</v>
      </c>
      <c r="BB1040" t="s">
        <v>64</v>
      </c>
    </row>
    <row r="1041" spans="1:54" x14ac:dyDescent="0.3">
      <c r="A1041">
        <v>897</v>
      </c>
      <c r="B1041" t="s">
        <v>3381</v>
      </c>
      <c r="C1041" s="1">
        <v>42001</v>
      </c>
      <c r="D1041">
        <v>12</v>
      </c>
      <c r="E1041" t="s">
        <v>390</v>
      </c>
      <c r="F1041" t="s">
        <v>56</v>
      </c>
      <c r="H1041">
        <v>2014</v>
      </c>
      <c r="I1041" t="s">
        <v>3382</v>
      </c>
      <c r="J1041" t="s">
        <v>2518</v>
      </c>
      <c r="K1041" t="s">
        <v>2519</v>
      </c>
      <c r="L1041">
        <v>8</v>
      </c>
      <c r="M1041" t="s">
        <v>58</v>
      </c>
      <c r="N1041" t="s">
        <v>9745</v>
      </c>
      <c r="V1041">
        <v>7</v>
      </c>
      <c r="W1041">
        <v>1</v>
      </c>
      <c r="AT1041" t="s">
        <v>75</v>
      </c>
      <c r="AV1041" t="s">
        <v>3378</v>
      </c>
      <c r="AW1041" t="s">
        <v>3379</v>
      </c>
      <c r="AX1041" t="s">
        <v>3380</v>
      </c>
      <c r="AY1041">
        <v>11.28331947</v>
      </c>
      <c r="AZ1041">
        <v>14.68461323</v>
      </c>
      <c r="BA1041" t="s">
        <v>2524</v>
      </c>
      <c r="BB1041" t="s">
        <v>64</v>
      </c>
    </row>
    <row r="1042" spans="1:54" x14ac:dyDescent="0.3">
      <c r="A1042">
        <v>932</v>
      </c>
      <c r="B1042" t="s">
        <v>3515</v>
      </c>
      <c r="C1042" s="1">
        <v>42033</v>
      </c>
      <c r="D1042">
        <v>1</v>
      </c>
      <c r="E1042" t="s">
        <v>500</v>
      </c>
      <c r="F1042" t="s">
        <v>88</v>
      </c>
      <c r="H1042">
        <v>2015</v>
      </c>
      <c r="I1042" t="s">
        <v>3002</v>
      </c>
      <c r="J1042" t="s">
        <v>2518</v>
      </c>
      <c r="K1042" t="s">
        <v>2519</v>
      </c>
      <c r="L1042">
        <v>126</v>
      </c>
      <c r="M1042" t="s">
        <v>58</v>
      </c>
      <c r="N1042" t="s">
        <v>9745</v>
      </c>
      <c r="V1042">
        <v>123</v>
      </c>
      <c r="W1042">
        <v>3</v>
      </c>
      <c r="AI1042" t="s">
        <v>31</v>
      </c>
      <c r="AT1042" t="s">
        <v>75</v>
      </c>
      <c r="AU1042" t="s">
        <v>3516</v>
      </c>
      <c r="AV1042" t="s">
        <v>3517</v>
      </c>
      <c r="AW1042" t="s">
        <v>3518</v>
      </c>
      <c r="AX1042" t="s">
        <v>3519</v>
      </c>
      <c r="AY1042">
        <v>12.51683044</v>
      </c>
      <c r="AZ1042">
        <v>14.231439590000001</v>
      </c>
      <c r="BA1042" t="s">
        <v>2524</v>
      </c>
      <c r="BB1042" t="s">
        <v>64</v>
      </c>
    </row>
    <row r="1043" spans="1:54" x14ac:dyDescent="0.3">
      <c r="A1043">
        <v>938</v>
      </c>
      <c r="B1043" t="s">
        <v>3539</v>
      </c>
      <c r="C1043" s="1">
        <v>42039</v>
      </c>
      <c r="D1043">
        <v>2</v>
      </c>
      <c r="E1043" t="s">
        <v>650</v>
      </c>
      <c r="F1043" t="s">
        <v>169</v>
      </c>
      <c r="H1043">
        <v>2015</v>
      </c>
      <c r="I1043" t="s">
        <v>3002</v>
      </c>
      <c r="J1043" t="s">
        <v>2518</v>
      </c>
      <c r="K1043" t="s">
        <v>2519</v>
      </c>
      <c r="L1043">
        <v>423</v>
      </c>
      <c r="M1043" t="s">
        <v>58</v>
      </c>
      <c r="N1043" t="s">
        <v>9745</v>
      </c>
      <c r="V1043">
        <v>300</v>
      </c>
      <c r="W1043">
        <v>23</v>
      </c>
      <c r="AE1043">
        <v>100</v>
      </c>
      <c r="AI1043" t="s">
        <v>31</v>
      </c>
      <c r="AQ1043" t="s">
        <v>39</v>
      </c>
      <c r="AT1043" t="s">
        <v>75</v>
      </c>
      <c r="AV1043" t="s">
        <v>3540</v>
      </c>
      <c r="AW1043" t="s">
        <v>3541</v>
      </c>
      <c r="AX1043" t="s">
        <v>3542</v>
      </c>
      <c r="AY1043">
        <v>12.51683044</v>
      </c>
      <c r="AZ1043">
        <v>14.231439590000001</v>
      </c>
      <c r="BA1043" t="s">
        <v>2524</v>
      </c>
      <c r="BB1043" t="s">
        <v>64</v>
      </c>
    </row>
    <row r="1044" spans="1:54" x14ac:dyDescent="0.3">
      <c r="A1044">
        <v>953</v>
      </c>
      <c r="B1044" t="s">
        <v>3606</v>
      </c>
      <c r="C1044" s="1">
        <v>42051</v>
      </c>
      <c r="D1044">
        <v>2</v>
      </c>
      <c r="E1044" t="s">
        <v>650</v>
      </c>
      <c r="F1044" t="s">
        <v>73</v>
      </c>
      <c r="H1044">
        <v>2015</v>
      </c>
      <c r="I1044" t="s">
        <v>3382</v>
      </c>
      <c r="J1044" t="s">
        <v>2518</v>
      </c>
      <c r="K1044" t="s">
        <v>2519</v>
      </c>
      <c r="L1044">
        <v>91</v>
      </c>
      <c r="M1044" t="s">
        <v>58</v>
      </c>
      <c r="N1044" t="s">
        <v>9745</v>
      </c>
      <c r="V1044">
        <v>86</v>
      </c>
      <c r="W1044">
        <v>5</v>
      </c>
      <c r="AI1044" t="s">
        <v>31</v>
      </c>
      <c r="AO1044" t="s">
        <v>59</v>
      </c>
      <c r="AV1044" t="s">
        <v>3607</v>
      </c>
      <c r="AW1044" t="s">
        <v>3608</v>
      </c>
      <c r="AX1044" t="s">
        <v>3609</v>
      </c>
      <c r="AY1044">
        <v>11.28331947</v>
      </c>
      <c r="AZ1044">
        <v>14.68461323</v>
      </c>
      <c r="BA1044" t="s">
        <v>2524</v>
      </c>
      <c r="BB1044" t="s">
        <v>64</v>
      </c>
    </row>
    <row r="1045" spans="1:54" x14ac:dyDescent="0.3">
      <c r="A1045">
        <v>1148</v>
      </c>
      <c r="B1045" t="s">
        <v>4312</v>
      </c>
      <c r="C1045" s="1">
        <v>42227</v>
      </c>
      <c r="D1045">
        <v>8</v>
      </c>
      <c r="E1045" t="s">
        <v>212</v>
      </c>
      <c r="F1045" t="s">
        <v>100</v>
      </c>
      <c r="H1045">
        <v>2015</v>
      </c>
      <c r="I1045" t="s">
        <v>4313</v>
      </c>
      <c r="L1045">
        <v>21</v>
      </c>
      <c r="M1045" t="s">
        <v>58</v>
      </c>
      <c r="N1045" t="s">
        <v>9745</v>
      </c>
      <c r="V1045">
        <v>20</v>
      </c>
      <c r="W1045">
        <v>1</v>
      </c>
      <c r="AT1045" t="s">
        <v>75</v>
      </c>
      <c r="AV1045" t="s">
        <v>4310</v>
      </c>
      <c r="AY1045">
        <v>5.6854767800000001</v>
      </c>
      <c r="AZ1045">
        <v>12.722877499999999</v>
      </c>
      <c r="BA1045" t="s">
        <v>3004</v>
      </c>
      <c r="BB1045" t="s">
        <v>64</v>
      </c>
    </row>
    <row r="1046" spans="1:54" x14ac:dyDescent="0.3">
      <c r="A1046">
        <v>1182</v>
      </c>
      <c r="B1046" t="s">
        <v>4440</v>
      </c>
      <c r="C1046" s="1">
        <v>42269</v>
      </c>
      <c r="D1046">
        <v>9</v>
      </c>
      <c r="E1046" t="s">
        <v>263</v>
      </c>
      <c r="F1046" t="s">
        <v>100</v>
      </c>
      <c r="H1046">
        <v>2015</v>
      </c>
      <c r="I1046" t="s">
        <v>3089</v>
      </c>
      <c r="J1046" t="s">
        <v>2795</v>
      </c>
      <c r="K1046" t="s">
        <v>2519</v>
      </c>
      <c r="L1046">
        <v>17</v>
      </c>
      <c r="M1046" t="s">
        <v>58</v>
      </c>
      <c r="N1046" t="s">
        <v>9745</v>
      </c>
      <c r="V1046">
        <v>17</v>
      </c>
      <c r="AT1046" t="s">
        <v>75</v>
      </c>
      <c r="AV1046" t="s">
        <v>4441</v>
      </c>
      <c r="AW1046" t="s">
        <v>4442</v>
      </c>
      <c r="AY1046">
        <v>5.6854767800000001</v>
      </c>
      <c r="AZ1046">
        <v>12.722877499999999</v>
      </c>
      <c r="BA1046" t="s">
        <v>2798</v>
      </c>
      <c r="BB1046" t="s">
        <v>64</v>
      </c>
    </row>
    <row r="1047" spans="1:54" x14ac:dyDescent="0.3">
      <c r="A1047">
        <v>1233</v>
      </c>
      <c r="B1047" t="s">
        <v>4645</v>
      </c>
      <c r="C1047" s="1">
        <v>42322</v>
      </c>
      <c r="D1047">
        <v>11</v>
      </c>
      <c r="E1047" t="s">
        <v>327</v>
      </c>
      <c r="F1047" t="s">
        <v>206</v>
      </c>
      <c r="H1047">
        <v>2015</v>
      </c>
      <c r="I1047" t="s">
        <v>4247</v>
      </c>
      <c r="L1047">
        <v>5</v>
      </c>
      <c r="M1047" t="s">
        <v>58</v>
      </c>
      <c r="N1047" t="s">
        <v>9745</v>
      </c>
      <c r="V1047">
        <v>5</v>
      </c>
      <c r="AH1047" t="s">
        <v>30</v>
      </c>
      <c r="AI1047" t="s">
        <v>31</v>
      </c>
      <c r="AL1047" t="s">
        <v>75</v>
      </c>
      <c r="AS1047" t="s">
        <v>41</v>
      </c>
      <c r="AT1047" t="s">
        <v>75</v>
      </c>
      <c r="AV1047" t="s">
        <v>4646</v>
      </c>
      <c r="AW1047" t="s">
        <v>4647</v>
      </c>
      <c r="AY1047">
        <v>12.237964</v>
      </c>
      <c r="AZ1047">
        <v>14.639471</v>
      </c>
      <c r="BA1047" t="s">
        <v>3004</v>
      </c>
      <c r="BB1047" t="s">
        <v>64</v>
      </c>
    </row>
    <row r="1048" spans="1:54" x14ac:dyDescent="0.3">
      <c r="A1048">
        <v>1299</v>
      </c>
      <c r="B1048" t="s">
        <v>4880</v>
      </c>
      <c r="C1048" s="1">
        <v>42411</v>
      </c>
      <c r="D1048">
        <v>2</v>
      </c>
      <c r="E1048" t="s">
        <v>650</v>
      </c>
      <c r="F1048" t="s">
        <v>88</v>
      </c>
      <c r="H1048">
        <v>2016</v>
      </c>
      <c r="I1048" t="s">
        <v>4881</v>
      </c>
      <c r="J1048" t="s">
        <v>1498</v>
      </c>
      <c r="K1048" t="s">
        <v>81</v>
      </c>
      <c r="L1048">
        <v>29</v>
      </c>
      <c r="M1048" t="s">
        <v>58</v>
      </c>
      <c r="N1048" t="s">
        <v>9745</v>
      </c>
      <c r="W1048">
        <v>29</v>
      </c>
      <c r="AT1048" t="s">
        <v>75</v>
      </c>
      <c r="AV1048" t="s">
        <v>4882</v>
      </c>
      <c r="AW1048" t="s">
        <v>4883</v>
      </c>
      <c r="AY1048">
        <v>11.08539963</v>
      </c>
      <c r="AZ1048">
        <v>13.69190025</v>
      </c>
      <c r="BA1048" t="s">
        <v>1499</v>
      </c>
      <c r="BB1048" t="s">
        <v>64</v>
      </c>
    </row>
    <row r="1049" spans="1:54" x14ac:dyDescent="0.3">
      <c r="A1049">
        <v>1365</v>
      </c>
      <c r="B1049" t="s">
        <v>5117</v>
      </c>
      <c r="C1049" s="1">
        <v>42555</v>
      </c>
      <c r="D1049">
        <v>7</v>
      </c>
      <c r="E1049" t="s">
        <v>154</v>
      </c>
      <c r="F1049" t="s">
        <v>73</v>
      </c>
      <c r="H1049">
        <v>2016</v>
      </c>
      <c r="I1049" t="s">
        <v>5118</v>
      </c>
      <c r="L1049">
        <v>0</v>
      </c>
      <c r="M1049" t="s">
        <v>58</v>
      </c>
      <c r="N1049" t="s">
        <v>9745</v>
      </c>
      <c r="AG1049">
        <v>0</v>
      </c>
      <c r="AT1049" t="s">
        <v>75</v>
      </c>
      <c r="AV1049" t="s">
        <v>5119</v>
      </c>
      <c r="AY1049">
        <v>5.6854767800000001</v>
      </c>
      <c r="AZ1049">
        <v>12.722877499999999</v>
      </c>
      <c r="BA1049" t="s">
        <v>3004</v>
      </c>
      <c r="BB1049" t="s">
        <v>64</v>
      </c>
    </row>
    <row r="1050" spans="1:54" x14ac:dyDescent="0.3">
      <c r="A1050">
        <v>1429</v>
      </c>
      <c r="B1050" t="s">
        <v>5364</v>
      </c>
      <c r="C1050" s="1">
        <v>42695</v>
      </c>
      <c r="D1050">
        <v>11</v>
      </c>
      <c r="E1050" t="s">
        <v>327</v>
      </c>
      <c r="F1050" t="s">
        <v>73</v>
      </c>
      <c r="H1050">
        <v>2016</v>
      </c>
      <c r="I1050" t="s">
        <v>2881</v>
      </c>
      <c r="J1050" t="s">
        <v>2795</v>
      </c>
      <c r="K1050" t="s">
        <v>2519</v>
      </c>
      <c r="L1050">
        <v>1</v>
      </c>
      <c r="M1050" t="s">
        <v>58</v>
      </c>
      <c r="N1050" t="s">
        <v>9745</v>
      </c>
      <c r="V1050">
        <v>1</v>
      </c>
      <c r="AI1050" t="s">
        <v>31</v>
      </c>
      <c r="AT1050" t="s">
        <v>75</v>
      </c>
      <c r="AU1050" t="s">
        <v>5365</v>
      </c>
      <c r="AV1050" t="s">
        <v>5362</v>
      </c>
      <c r="AW1050" t="s">
        <v>5361</v>
      </c>
      <c r="AX1050" t="s">
        <v>5363</v>
      </c>
      <c r="AY1050">
        <v>11.16331959</v>
      </c>
      <c r="AZ1050">
        <v>13.99314976</v>
      </c>
      <c r="BA1050" t="s">
        <v>2798</v>
      </c>
      <c r="BB1050" t="s">
        <v>64</v>
      </c>
    </row>
    <row r="1051" spans="1:54" x14ac:dyDescent="0.3">
      <c r="A1051">
        <v>2175</v>
      </c>
      <c r="B1051" t="s">
        <v>8160</v>
      </c>
      <c r="C1051" s="1">
        <v>43977</v>
      </c>
      <c r="D1051">
        <v>5</v>
      </c>
      <c r="E1051" t="s">
        <v>55</v>
      </c>
      <c r="F1051" t="s">
        <v>100</v>
      </c>
      <c r="H1051">
        <v>2020</v>
      </c>
      <c r="I1051" t="s">
        <v>3375</v>
      </c>
      <c r="K1051" t="s">
        <v>2519</v>
      </c>
      <c r="L1051">
        <v>7</v>
      </c>
      <c r="M1051" t="s">
        <v>58</v>
      </c>
      <c r="N1051" t="s">
        <v>9745</v>
      </c>
      <c r="U1051" t="s">
        <v>29</v>
      </c>
      <c r="V1051">
        <v>5</v>
      </c>
      <c r="AG1051">
        <v>2</v>
      </c>
      <c r="AH1051" t="s">
        <v>30</v>
      </c>
      <c r="AT1051" t="s">
        <v>75</v>
      </c>
      <c r="AV1051" t="s">
        <v>8161</v>
      </c>
      <c r="AW1051" t="s">
        <v>8162</v>
      </c>
      <c r="AX1051" t="s">
        <v>8163</v>
      </c>
      <c r="AY1051">
        <v>12.909883000000001</v>
      </c>
      <c r="AZ1051">
        <v>14.370251</v>
      </c>
      <c r="BA1051" t="s">
        <v>3137</v>
      </c>
      <c r="BB1051" t="s">
        <v>64</v>
      </c>
    </row>
    <row r="1052" spans="1:54" x14ac:dyDescent="0.3">
      <c r="A1052">
        <v>930</v>
      </c>
      <c r="B1052" t="s">
        <v>3507</v>
      </c>
      <c r="C1052" s="1">
        <v>42033</v>
      </c>
      <c r="D1052">
        <v>1</v>
      </c>
      <c r="E1052" t="s">
        <v>500</v>
      </c>
      <c r="F1052" t="s">
        <v>88</v>
      </c>
      <c r="H1052">
        <v>2015</v>
      </c>
      <c r="I1052" t="s">
        <v>3508</v>
      </c>
      <c r="J1052" t="s">
        <v>2007</v>
      </c>
      <c r="K1052" t="s">
        <v>81</v>
      </c>
      <c r="M1052" t="s">
        <v>58</v>
      </c>
      <c r="N1052" t="s">
        <v>9746</v>
      </c>
      <c r="AV1052" t="s">
        <v>3509</v>
      </c>
      <c r="AW1052" t="s">
        <v>3510</v>
      </c>
      <c r="AY1052">
        <v>13.42829323</v>
      </c>
      <c r="AZ1052">
        <v>13.325674060000001</v>
      </c>
      <c r="BA1052" t="s">
        <v>2008</v>
      </c>
      <c r="BB1052" t="s">
        <v>64</v>
      </c>
    </row>
    <row r="1053" spans="1:54" x14ac:dyDescent="0.3">
      <c r="A1053">
        <v>937</v>
      </c>
      <c r="B1053" t="s">
        <v>3535</v>
      </c>
      <c r="C1053" s="1">
        <v>42038</v>
      </c>
      <c r="D1053">
        <v>2</v>
      </c>
      <c r="E1053" t="s">
        <v>650</v>
      </c>
      <c r="F1053" t="s">
        <v>100</v>
      </c>
      <c r="H1053">
        <v>2015</v>
      </c>
      <c r="I1053" t="s">
        <v>2103</v>
      </c>
      <c r="J1053" t="s">
        <v>233</v>
      </c>
      <c r="K1053" t="s">
        <v>81</v>
      </c>
      <c r="L1053">
        <v>209</v>
      </c>
      <c r="M1053" t="s">
        <v>58</v>
      </c>
      <c r="N1053" t="s">
        <v>9746</v>
      </c>
      <c r="V1053">
        <v>200</v>
      </c>
      <c r="W1053">
        <v>9</v>
      </c>
      <c r="AI1053" t="s">
        <v>31</v>
      </c>
      <c r="AT1053" t="s">
        <v>75</v>
      </c>
      <c r="AV1053" t="s">
        <v>3536</v>
      </c>
      <c r="AW1053" t="s">
        <v>3537</v>
      </c>
      <c r="AX1053" t="s">
        <v>3538</v>
      </c>
      <c r="AY1053">
        <v>12.36865044</v>
      </c>
      <c r="AZ1053">
        <v>14.206379889999999</v>
      </c>
      <c r="BA1053" t="s">
        <v>235</v>
      </c>
      <c r="BB1053" t="s">
        <v>64</v>
      </c>
    </row>
    <row r="1054" spans="1:54" x14ac:dyDescent="0.3">
      <c r="A1054">
        <v>970</v>
      </c>
      <c r="B1054" t="s">
        <v>3660</v>
      </c>
      <c r="C1054" s="1">
        <v>42059</v>
      </c>
      <c r="D1054">
        <v>2</v>
      </c>
      <c r="E1054" t="s">
        <v>650</v>
      </c>
      <c r="F1054" t="s">
        <v>100</v>
      </c>
      <c r="H1054">
        <v>2015</v>
      </c>
      <c r="I1054" t="s">
        <v>3661</v>
      </c>
      <c r="J1054" t="s">
        <v>233</v>
      </c>
      <c r="K1054" t="s">
        <v>81</v>
      </c>
      <c r="L1054">
        <v>208</v>
      </c>
      <c r="M1054" t="s">
        <v>58</v>
      </c>
      <c r="N1054" t="s">
        <v>9746</v>
      </c>
      <c r="V1054">
        <v>207</v>
      </c>
      <c r="W1054">
        <v>1</v>
      </c>
      <c r="AI1054" t="s">
        <v>31</v>
      </c>
      <c r="AT1054" t="s">
        <v>75</v>
      </c>
      <c r="AU1054" t="s">
        <v>3662</v>
      </c>
      <c r="AV1054" t="s">
        <v>3663</v>
      </c>
      <c r="AW1054" t="s">
        <v>3664</v>
      </c>
      <c r="AY1054">
        <v>12.36865044</v>
      </c>
      <c r="AZ1054">
        <v>14.206379889999999</v>
      </c>
      <c r="BA1054" t="s">
        <v>235</v>
      </c>
      <c r="BB1054" t="s">
        <v>64</v>
      </c>
    </row>
    <row r="1055" spans="1:54" x14ac:dyDescent="0.3">
      <c r="A1055">
        <v>979</v>
      </c>
      <c r="B1055" t="s">
        <v>3692</v>
      </c>
      <c r="C1055" s="1">
        <v>42065</v>
      </c>
      <c r="D1055">
        <v>3</v>
      </c>
      <c r="E1055" t="s">
        <v>828</v>
      </c>
      <c r="F1055" t="s">
        <v>73</v>
      </c>
      <c r="H1055">
        <v>2015</v>
      </c>
      <c r="J1055" t="s">
        <v>999</v>
      </c>
      <c r="K1055" t="s">
        <v>81</v>
      </c>
      <c r="L1055">
        <v>221</v>
      </c>
      <c r="M1055" t="s">
        <v>58</v>
      </c>
      <c r="N1055" t="s">
        <v>9746</v>
      </c>
      <c r="V1055">
        <v>20</v>
      </c>
      <c r="W1055">
        <v>1</v>
      </c>
      <c r="AE1055">
        <v>200</v>
      </c>
      <c r="AI1055" t="s">
        <v>31</v>
      </c>
      <c r="AK1055" t="s">
        <v>33</v>
      </c>
      <c r="AT1055" t="s">
        <v>75</v>
      </c>
      <c r="AU1055" t="s">
        <v>3693</v>
      </c>
      <c r="AV1055" t="s">
        <v>3694</v>
      </c>
      <c r="AW1055" t="s">
        <v>3695</v>
      </c>
      <c r="AY1055">
        <v>12.04399967</v>
      </c>
      <c r="AZ1055">
        <v>13.921400070000001</v>
      </c>
      <c r="BA1055" t="s">
        <v>1003</v>
      </c>
      <c r="BB1055" t="s">
        <v>64</v>
      </c>
    </row>
    <row r="1056" spans="1:54" x14ac:dyDescent="0.3">
      <c r="A1056">
        <v>1012</v>
      </c>
      <c r="B1056" t="s">
        <v>3806</v>
      </c>
      <c r="C1056" s="1">
        <v>42095</v>
      </c>
      <c r="D1056">
        <v>4</v>
      </c>
      <c r="E1056" t="s">
        <v>949</v>
      </c>
      <c r="F1056" t="s">
        <v>169</v>
      </c>
      <c r="H1056">
        <v>2015</v>
      </c>
      <c r="I1056" t="s">
        <v>2006</v>
      </c>
      <c r="J1056" t="s">
        <v>2007</v>
      </c>
      <c r="K1056" t="s">
        <v>81</v>
      </c>
      <c r="L1056">
        <v>209</v>
      </c>
      <c r="M1056" t="s">
        <v>58</v>
      </c>
      <c r="N1056" t="s">
        <v>9746</v>
      </c>
      <c r="V1056">
        <v>200</v>
      </c>
      <c r="W1056">
        <v>9</v>
      </c>
      <c r="AH1056" t="s">
        <v>30</v>
      </c>
      <c r="AI1056" t="s">
        <v>31</v>
      </c>
      <c r="AT1056" t="s">
        <v>75</v>
      </c>
      <c r="AU1056" t="s">
        <v>3807</v>
      </c>
      <c r="AV1056" t="s">
        <v>3808</v>
      </c>
      <c r="AY1056">
        <v>13.428293</v>
      </c>
      <c r="AZ1056">
        <v>13.325674060000001</v>
      </c>
      <c r="BA1056" t="s">
        <v>2008</v>
      </c>
      <c r="BB1056" t="s">
        <v>64</v>
      </c>
    </row>
    <row r="1057" spans="1:54" x14ac:dyDescent="0.3">
      <c r="A1057">
        <v>1053</v>
      </c>
      <c r="B1057" t="s">
        <v>3959</v>
      </c>
      <c r="C1057" s="1">
        <v>42151</v>
      </c>
      <c r="D1057">
        <v>5</v>
      </c>
      <c r="E1057" t="s">
        <v>55</v>
      </c>
      <c r="F1057" t="s">
        <v>169</v>
      </c>
      <c r="H1057">
        <v>2015</v>
      </c>
      <c r="L1057">
        <v>37</v>
      </c>
      <c r="M1057" t="s">
        <v>58</v>
      </c>
      <c r="N1057" t="s">
        <v>9746</v>
      </c>
      <c r="V1057">
        <v>33</v>
      </c>
      <c r="W1057">
        <v>4</v>
      </c>
      <c r="AI1057" t="s">
        <v>31</v>
      </c>
      <c r="AT1057" t="s">
        <v>75</v>
      </c>
      <c r="AU1057" t="s">
        <v>3662</v>
      </c>
      <c r="AV1057" t="s">
        <v>3960</v>
      </c>
      <c r="AW1057" t="s">
        <v>3961</v>
      </c>
      <c r="AY1057">
        <v>13.330266</v>
      </c>
      <c r="AZ1057">
        <v>14.100133</v>
      </c>
      <c r="BA1057" t="s">
        <v>3004</v>
      </c>
      <c r="BB1057" t="s">
        <v>64</v>
      </c>
    </row>
    <row r="1058" spans="1:54" x14ac:dyDescent="0.3">
      <c r="A1058">
        <v>1068</v>
      </c>
      <c r="B1058" t="s">
        <v>4012</v>
      </c>
      <c r="C1058" s="1">
        <v>42164</v>
      </c>
      <c r="D1058">
        <v>6</v>
      </c>
      <c r="E1058" t="s">
        <v>87</v>
      </c>
      <c r="F1058" t="s">
        <v>100</v>
      </c>
      <c r="H1058">
        <v>2015</v>
      </c>
      <c r="I1058" t="s">
        <v>2103</v>
      </c>
      <c r="J1058" t="s">
        <v>233</v>
      </c>
      <c r="K1058" t="s">
        <v>81</v>
      </c>
      <c r="L1058">
        <v>208</v>
      </c>
      <c r="M1058" t="s">
        <v>58</v>
      </c>
      <c r="N1058" t="s">
        <v>9746</v>
      </c>
      <c r="V1058">
        <v>207</v>
      </c>
      <c r="W1058">
        <v>1</v>
      </c>
      <c r="AI1058" t="s">
        <v>31</v>
      </c>
      <c r="AT1058" t="s">
        <v>75</v>
      </c>
      <c r="AU1058" t="s">
        <v>4013</v>
      </c>
      <c r="AV1058" t="s">
        <v>4014</v>
      </c>
      <c r="AW1058" t="s">
        <v>4015</v>
      </c>
      <c r="AY1058">
        <v>12.368650000000001</v>
      </c>
      <c r="AZ1058">
        <v>14.206379889999999</v>
      </c>
      <c r="BA1058" t="s">
        <v>235</v>
      </c>
      <c r="BB1058" t="s">
        <v>64</v>
      </c>
    </row>
    <row r="1059" spans="1:54" x14ac:dyDescent="0.3">
      <c r="A1059">
        <v>1118</v>
      </c>
      <c r="B1059" t="s">
        <v>4199</v>
      </c>
      <c r="C1059" s="1">
        <v>42202</v>
      </c>
      <c r="D1059">
        <v>7</v>
      </c>
      <c r="E1059" t="s">
        <v>154</v>
      </c>
      <c r="F1059" t="s">
        <v>203</v>
      </c>
      <c r="H1059">
        <v>2015</v>
      </c>
      <c r="L1059">
        <v>21</v>
      </c>
      <c r="M1059" t="s">
        <v>58</v>
      </c>
      <c r="N1059" t="s">
        <v>9746</v>
      </c>
      <c r="V1059">
        <v>19</v>
      </c>
      <c r="W1059">
        <v>2</v>
      </c>
      <c r="AT1059" t="s">
        <v>75</v>
      </c>
      <c r="AU1059" t="s">
        <v>4200</v>
      </c>
      <c r="AV1059" t="s">
        <v>4201</v>
      </c>
      <c r="AW1059" t="s">
        <v>4202</v>
      </c>
      <c r="AX1059" t="s">
        <v>4203</v>
      </c>
      <c r="AY1059">
        <v>13.330266</v>
      </c>
      <c r="AZ1059">
        <v>14.100133</v>
      </c>
      <c r="BA1059" t="s">
        <v>3004</v>
      </c>
      <c r="BB1059" t="s">
        <v>64</v>
      </c>
    </row>
    <row r="1060" spans="1:54" x14ac:dyDescent="0.3">
      <c r="A1060">
        <v>1130</v>
      </c>
      <c r="B1060" t="s">
        <v>4249</v>
      </c>
      <c r="C1060" s="1">
        <v>42211</v>
      </c>
      <c r="D1060">
        <v>7</v>
      </c>
      <c r="E1060" t="s">
        <v>154</v>
      </c>
      <c r="F1060" t="s">
        <v>56</v>
      </c>
      <c r="H1060">
        <v>2015</v>
      </c>
      <c r="L1060">
        <v>13</v>
      </c>
      <c r="M1060" t="s">
        <v>58</v>
      </c>
      <c r="N1060" t="s">
        <v>9746</v>
      </c>
      <c r="V1060">
        <v>13</v>
      </c>
      <c r="AI1060" t="s">
        <v>31</v>
      </c>
      <c r="AT1060" t="s">
        <v>75</v>
      </c>
      <c r="AV1060" t="s">
        <v>4250</v>
      </c>
      <c r="AY1060">
        <v>14.033333000000001</v>
      </c>
      <c r="AZ1060">
        <v>15.133333</v>
      </c>
      <c r="BA1060" t="s">
        <v>3004</v>
      </c>
      <c r="BB1060" t="s">
        <v>64</v>
      </c>
    </row>
    <row r="1061" spans="1:54" x14ac:dyDescent="0.3">
      <c r="A1061">
        <v>1142</v>
      </c>
      <c r="B1061" t="s">
        <v>4288</v>
      </c>
      <c r="C1061" s="1">
        <v>42221</v>
      </c>
      <c r="D1061">
        <v>8</v>
      </c>
      <c r="E1061" t="s">
        <v>212</v>
      </c>
      <c r="F1061" t="s">
        <v>169</v>
      </c>
      <c r="H1061">
        <v>2015</v>
      </c>
      <c r="L1061">
        <v>7</v>
      </c>
      <c r="M1061" t="s">
        <v>58</v>
      </c>
      <c r="N1061" t="s">
        <v>9746</v>
      </c>
      <c r="V1061">
        <v>7</v>
      </c>
      <c r="AI1061" t="s">
        <v>31</v>
      </c>
      <c r="AT1061" t="s">
        <v>75</v>
      </c>
      <c r="AV1061" t="s">
        <v>4289</v>
      </c>
      <c r="AY1061">
        <v>13.330266</v>
      </c>
      <c r="AZ1061">
        <v>14.100133</v>
      </c>
      <c r="BA1061" t="s">
        <v>3004</v>
      </c>
      <c r="BB1061" t="s">
        <v>64</v>
      </c>
    </row>
    <row r="1062" spans="1:54" x14ac:dyDescent="0.3">
      <c r="A1062">
        <v>1212</v>
      </c>
      <c r="B1062" t="s">
        <v>4564</v>
      </c>
      <c r="C1062" s="1">
        <v>42295</v>
      </c>
      <c r="D1062">
        <v>10</v>
      </c>
      <c r="E1062" t="s">
        <v>290</v>
      </c>
      <c r="F1062" t="s">
        <v>56</v>
      </c>
      <c r="H1062">
        <v>2015</v>
      </c>
      <c r="I1062" t="s">
        <v>4565</v>
      </c>
      <c r="L1062">
        <v>11</v>
      </c>
      <c r="M1062" t="s">
        <v>58</v>
      </c>
      <c r="N1062" t="s">
        <v>9746</v>
      </c>
      <c r="V1062">
        <v>10</v>
      </c>
      <c r="W1062">
        <v>1</v>
      </c>
      <c r="AV1062" t="s">
        <v>4566</v>
      </c>
      <c r="AW1062" t="s">
        <v>4567</v>
      </c>
      <c r="AY1062">
        <v>12.991177</v>
      </c>
      <c r="AZ1062">
        <v>14.249268000000001</v>
      </c>
      <c r="BA1062" t="s">
        <v>3004</v>
      </c>
      <c r="BB1062" t="s">
        <v>64</v>
      </c>
    </row>
    <row r="1063" spans="1:54" x14ac:dyDescent="0.3">
      <c r="A1063">
        <v>1224</v>
      </c>
      <c r="B1063" t="s">
        <v>4610</v>
      </c>
      <c r="C1063" s="1">
        <v>42309</v>
      </c>
      <c r="D1063">
        <v>11</v>
      </c>
      <c r="E1063" t="s">
        <v>327</v>
      </c>
      <c r="F1063" t="s">
        <v>56</v>
      </c>
      <c r="H1063">
        <v>2015</v>
      </c>
      <c r="L1063">
        <v>13</v>
      </c>
      <c r="M1063" t="s">
        <v>58</v>
      </c>
      <c r="N1063" t="s">
        <v>9746</v>
      </c>
      <c r="V1063">
        <v>11</v>
      </c>
      <c r="W1063">
        <v>2</v>
      </c>
      <c r="AI1063" t="s">
        <v>31</v>
      </c>
      <c r="AK1063" t="s">
        <v>33</v>
      </c>
      <c r="AT1063" t="s">
        <v>75</v>
      </c>
      <c r="AU1063" t="s">
        <v>3662</v>
      </c>
      <c r="AV1063" t="s">
        <v>4611</v>
      </c>
      <c r="AW1063" t="s">
        <v>4612</v>
      </c>
      <c r="AX1063" t="s">
        <v>4613</v>
      </c>
      <c r="AY1063">
        <v>15.36765289</v>
      </c>
      <c r="AZ1063">
        <v>18.667581559999999</v>
      </c>
      <c r="BA1063" t="s">
        <v>3004</v>
      </c>
      <c r="BB1063" t="s">
        <v>64</v>
      </c>
    </row>
    <row r="1064" spans="1:54" x14ac:dyDescent="0.3">
      <c r="A1064">
        <v>1396</v>
      </c>
      <c r="B1064" t="s">
        <v>5243</v>
      </c>
      <c r="C1064" s="1">
        <v>42637</v>
      </c>
      <c r="D1064">
        <v>9</v>
      </c>
      <c r="E1064" t="s">
        <v>263</v>
      </c>
      <c r="F1064" t="s">
        <v>206</v>
      </c>
      <c r="H1064">
        <v>2016</v>
      </c>
      <c r="L1064">
        <v>11</v>
      </c>
      <c r="M1064" t="s">
        <v>58</v>
      </c>
      <c r="N1064" t="s">
        <v>9746</v>
      </c>
      <c r="V1064">
        <v>7</v>
      </c>
      <c r="W1064">
        <v>4</v>
      </c>
      <c r="AT1064" t="s">
        <v>75</v>
      </c>
      <c r="AV1064" t="s">
        <v>5244</v>
      </c>
      <c r="AW1064" t="s">
        <v>5245</v>
      </c>
      <c r="AX1064" t="s">
        <v>5246</v>
      </c>
      <c r="AY1064">
        <v>13.703198</v>
      </c>
      <c r="AZ1064">
        <v>13.331909</v>
      </c>
      <c r="BA1064" t="s">
        <v>3004</v>
      </c>
      <c r="BB1064" t="s">
        <v>64</v>
      </c>
    </row>
    <row r="1065" spans="1:54" x14ac:dyDescent="0.3">
      <c r="A1065">
        <v>1527</v>
      </c>
      <c r="B1065" t="s">
        <v>5725</v>
      </c>
      <c r="C1065" s="1">
        <v>42860</v>
      </c>
      <c r="D1065">
        <v>5</v>
      </c>
      <c r="E1065" t="s">
        <v>55</v>
      </c>
      <c r="F1065" t="s">
        <v>203</v>
      </c>
      <c r="H1065">
        <v>2017</v>
      </c>
      <c r="I1065" t="s">
        <v>5183</v>
      </c>
      <c r="J1065" t="s">
        <v>5184</v>
      </c>
      <c r="K1065" t="s">
        <v>3584</v>
      </c>
      <c r="L1065">
        <v>49</v>
      </c>
      <c r="M1065" t="s">
        <v>58</v>
      </c>
      <c r="N1065" t="s">
        <v>9746</v>
      </c>
      <c r="V1065">
        <v>40</v>
      </c>
      <c r="W1065">
        <v>9</v>
      </c>
      <c r="AT1065" t="s">
        <v>75</v>
      </c>
      <c r="AU1065" t="s">
        <v>3662</v>
      </c>
      <c r="AV1065" t="s">
        <v>5726</v>
      </c>
      <c r="AW1065" t="s">
        <v>5727</v>
      </c>
      <c r="AY1065">
        <v>13.376911</v>
      </c>
      <c r="AZ1065">
        <v>14.529470999999999</v>
      </c>
      <c r="BA1065" t="s">
        <v>5187</v>
      </c>
      <c r="BB1065" t="s">
        <v>64</v>
      </c>
    </row>
    <row r="1066" spans="1:54" x14ac:dyDescent="0.3">
      <c r="A1066">
        <v>1727</v>
      </c>
      <c r="B1066" t="s">
        <v>6459</v>
      </c>
      <c r="C1066" s="1">
        <v>43182</v>
      </c>
      <c r="D1066">
        <v>3</v>
      </c>
      <c r="E1066" t="s">
        <v>828</v>
      </c>
      <c r="F1066" t="s">
        <v>203</v>
      </c>
      <c r="H1066">
        <v>2018</v>
      </c>
      <c r="L1066">
        <v>21</v>
      </c>
      <c r="M1066" t="s">
        <v>58</v>
      </c>
      <c r="N1066" t="s">
        <v>9746</v>
      </c>
      <c r="V1066">
        <v>20</v>
      </c>
      <c r="W1066">
        <v>1</v>
      </c>
      <c r="AT1066" t="s">
        <v>75</v>
      </c>
      <c r="AU1066" t="s">
        <v>4013</v>
      </c>
      <c r="AV1066" t="s">
        <v>6460</v>
      </c>
      <c r="AW1066" t="s">
        <v>6461</v>
      </c>
      <c r="AY1066">
        <v>13.107894999999999</v>
      </c>
      <c r="AZ1066">
        <v>14.44904</v>
      </c>
      <c r="BA1066" t="s">
        <v>3004</v>
      </c>
      <c r="BB1066" t="s">
        <v>64</v>
      </c>
    </row>
    <row r="1067" spans="1:54" x14ac:dyDescent="0.3">
      <c r="A1067">
        <v>1969</v>
      </c>
      <c r="B1067" t="s">
        <v>7417</v>
      </c>
      <c r="C1067" s="1">
        <v>43609</v>
      </c>
      <c r="D1067">
        <v>5</v>
      </c>
      <c r="E1067" t="s">
        <v>55</v>
      </c>
      <c r="F1067" t="s">
        <v>203</v>
      </c>
      <c r="H1067">
        <v>2019</v>
      </c>
      <c r="I1067" t="s">
        <v>7418</v>
      </c>
      <c r="L1067">
        <v>24</v>
      </c>
      <c r="M1067" t="s">
        <v>58</v>
      </c>
      <c r="N1067" t="s">
        <v>9746</v>
      </c>
      <c r="V1067">
        <v>23</v>
      </c>
      <c r="W1067">
        <v>1</v>
      </c>
      <c r="AT1067" t="s">
        <v>75</v>
      </c>
      <c r="AV1067" t="s">
        <v>7419</v>
      </c>
      <c r="AW1067" t="s">
        <v>7420</v>
      </c>
      <c r="AX1067" t="s">
        <v>7421</v>
      </c>
      <c r="AY1067">
        <v>15.368435</v>
      </c>
      <c r="AZ1067">
        <v>18.667133329999999</v>
      </c>
      <c r="BA1067" t="s">
        <v>3004</v>
      </c>
      <c r="BB1067" t="s">
        <v>64</v>
      </c>
    </row>
    <row r="1068" spans="1:54" x14ac:dyDescent="0.3">
      <c r="A1068">
        <v>2151</v>
      </c>
      <c r="B1068" t="s">
        <v>8090</v>
      </c>
      <c r="C1068" s="1">
        <v>43929</v>
      </c>
      <c r="D1068">
        <v>4</v>
      </c>
      <c r="E1068" t="s">
        <v>949</v>
      </c>
      <c r="F1068" t="s">
        <v>169</v>
      </c>
      <c r="H1068">
        <v>2020</v>
      </c>
      <c r="K1068" t="s">
        <v>7739</v>
      </c>
      <c r="L1068">
        <v>1052</v>
      </c>
      <c r="M1068" t="s">
        <v>58</v>
      </c>
      <c r="N1068" t="s">
        <v>9746</v>
      </c>
      <c r="V1068">
        <v>1000</v>
      </c>
      <c r="W1068">
        <v>52</v>
      </c>
      <c r="AT1068" t="s">
        <v>75</v>
      </c>
      <c r="AU1068" t="s">
        <v>8091</v>
      </c>
      <c r="AV1068" t="s">
        <v>8092</v>
      </c>
      <c r="AW1068" t="s">
        <v>8093</v>
      </c>
      <c r="AX1068" t="s">
        <v>8094</v>
      </c>
      <c r="AY1068">
        <v>13.254692</v>
      </c>
      <c r="AZ1068">
        <v>14.604568</v>
      </c>
      <c r="BA1068" t="s">
        <v>7741</v>
      </c>
      <c r="BB1068" t="s">
        <v>64</v>
      </c>
    </row>
    <row r="1069" spans="1:54" x14ac:dyDescent="0.3">
      <c r="A1069">
        <v>2232</v>
      </c>
      <c r="B1069" t="s">
        <v>8357</v>
      </c>
      <c r="C1069" s="1">
        <v>44098</v>
      </c>
      <c r="D1069">
        <v>9</v>
      </c>
      <c r="E1069" t="s">
        <v>263</v>
      </c>
      <c r="F1069" t="s">
        <v>88</v>
      </c>
      <c r="H1069">
        <v>2020</v>
      </c>
      <c r="I1069" t="s">
        <v>8358</v>
      </c>
      <c r="L1069">
        <v>20</v>
      </c>
      <c r="M1069" t="s">
        <v>58</v>
      </c>
      <c r="N1069" t="s">
        <v>9746</v>
      </c>
      <c r="V1069">
        <v>20</v>
      </c>
      <c r="AI1069" t="s">
        <v>31</v>
      </c>
      <c r="AT1069" t="s">
        <v>75</v>
      </c>
      <c r="AV1069" t="s">
        <v>8359</v>
      </c>
      <c r="AW1069" t="s">
        <v>8360</v>
      </c>
      <c r="AY1069">
        <v>13.17647</v>
      </c>
      <c r="AZ1069">
        <v>14.447063</v>
      </c>
      <c r="BA1069" t="s">
        <v>3004</v>
      </c>
      <c r="BB1069" t="s">
        <v>64</v>
      </c>
    </row>
    <row r="1070" spans="1:54" x14ac:dyDescent="0.3">
      <c r="A1070">
        <v>2604</v>
      </c>
      <c r="B1070" t="s">
        <v>9361</v>
      </c>
      <c r="C1070" s="1">
        <v>42172</v>
      </c>
      <c r="D1070">
        <v>6</v>
      </c>
      <c r="E1070" t="s">
        <v>87</v>
      </c>
      <c r="F1070" t="s">
        <v>169</v>
      </c>
      <c r="H1070">
        <v>2015</v>
      </c>
      <c r="N1070" t="s">
        <v>9746</v>
      </c>
      <c r="AU1070" t="s">
        <v>9362</v>
      </c>
      <c r="AV1070" t="s">
        <v>9363</v>
      </c>
      <c r="AW1070" t="s">
        <v>9364</v>
      </c>
      <c r="AX1070" t="s">
        <v>9365</v>
      </c>
      <c r="BA1070" t="s">
        <v>3004</v>
      </c>
      <c r="BB1070" t="s">
        <v>64</v>
      </c>
    </row>
    <row r="1071" spans="1:54" x14ac:dyDescent="0.3">
      <c r="A1071">
        <v>836</v>
      </c>
      <c r="B1071" t="s">
        <v>3150</v>
      </c>
      <c r="C1071" s="1">
        <v>41942</v>
      </c>
      <c r="D1071">
        <v>10</v>
      </c>
      <c r="E1071" t="s">
        <v>290</v>
      </c>
      <c r="F1071" t="s">
        <v>88</v>
      </c>
      <c r="H1071">
        <v>2014</v>
      </c>
      <c r="I1071" t="s">
        <v>3151</v>
      </c>
      <c r="J1071" t="s">
        <v>94</v>
      </c>
      <c r="K1071" t="s">
        <v>81</v>
      </c>
      <c r="L1071">
        <v>14</v>
      </c>
      <c r="M1071" t="s">
        <v>58</v>
      </c>
      <c r="N1071" t="s">
        <v>9744</v>
      </c>
      <c r="P1071" t="s">
        <v>2538</v>
      </c>
      <c r="V1071">
        <v>41</v>
      </c>
      <c r="AI1071" t="s">
        <v>31</v>
      </c>
      <c r="AV1071" t="s">
        <v>3152</v>
      </c>
      <c r="AW1071" t="s">
        <v>3153</v>
      </c>
      <c r="AY1071">
        <v>10.61758041</v>
      </c>
      <c r="AZ1071">
        <v>12.17827988</v>
      </c>
      <c r="BA1071" t="s">
        <v>98</v>
      </c>
      <c r="BB1071" t="s">
        <v>64</v>
      </c>
    </row>
    <row r="1072" spans="1:54" x14ac:dyDescent="0.3">
      <c r="A1072">
        <v>847</v>
      </c>
      <c r="B1072" t="s">
        <v>3194</v>
      </c>
      <c r="C1072" s="1">
        <v>41954</v>
      </c>
      <c r="D1072">
        <v>11</v>
      </c>
      <c r="E1072" t="s">
        <v>327</v>
      </c>
      <c r="F1072" t="s">
        <v>100</v>
      </c>
      <c r="H1072">
        <v>2014</v>
      </c>
      <c r="I1072" t="s">
        <v>1666</v>
      </c>
      <c r="J1072" t="s">
        <v>1666</v>
      </c>
      <c r="K1072" t="s">
        <v>251</v>
      </c>
      <c r="L1072">
        <v>80</v>
      </c>
      <c r="M1072" t="s">
        <v>58</v>
      </c>
      <c r="N1072" t="s">
        <v>9744</v>
      </c>
      <c r="P1072" t="s">
        <v>2538</v>
      </c>
      <c r="V1072">
        <v>80</v>
      </c>
      <c r="AI1072" t="s">
        <v>31</v>
      </c>
      <c r="AT1072" t="s">
        <v>75</v>
      </c>
      <c r="AV1072" t="s">
        <v>3195</v>
      </c>
      <c r="AY1072">
        <v>10.060779569999999</v>
      </c>
      <c r="AZ1072">
        <v>13.18430996</v>
      </c>
      <c r="BA1072" t="s">
        <v>1669</v>
      </c>
      <c r="BB1072" t="s">
        <v>64</v>
      </c>
    </row>
    <row r="1073" spans="1:54" x14ac:dyDescent="0.3">
      <c r="A1073">
        <v>1036</v>
      </c>
      <c r="B1073" t="s">
        <v>3893</v>
      </c>
      <c r="C1073" s="1">
        <v>42130</v>
      </c>
      <c r="D1073">
        <v>5</v>
      </c>
      <c r="E1073" t="s">
        <v>55</v>
      </c>
      <c r="F1073" t="s">
        <v>169</v>
      </c>
      <c r="H1073">
        <v>2015</v>
      </c>
      <c r="J1073" t="s">
        <v>1719</v>
      </c>
      <c r="K1073" t="s">
        <v>81</v>
      </c>
      <c r="L1073">
        <v>29</v>
      </c>
      <c r="M1073" t="s">
        <v>58</v>
      </c>
      <c r="N1073" t="s">
        <v>9744</v>
      </c>
      <c r="P1073" t="s">
        <v>2538</v>
      </c>
      <c r="V1073">
        <v>29</v>
      </c>
      <c r="AI1073" t="s">
        <v>31</v>
      </c>
      <c r="AT1073" t="s">
        <v>75</v>
      </c>
      <c r="AV1073" t="s">
        <v>3894</v>
      </c>
      <c r="AY1073">
        <v>10.50929</v>
      </c>
      <c r="AZ1073">
        <v>12.32931995</v>
      </c>
      <c r="BA1073" t="s">
        <v>1722</v>
      </c>
      <c r="BB1073" t="s">
        <v>64</v>
      </c>
    </row>
    <row r="1074" spans="1:54" x14ac:dyDescent="0.3">
      <c r="A1074">
        <v>1149</v>
      </c>
      <c r="B1074" t="s">
        <v>4314</v>
      </c>
      <c r="C1074" s="1">
        <v>42228</v>
      </c>
      <c r="D1074">
        <v>8</v>
      </c>
      <c r="E1074" t="s">
        <v>212</v>
      </c>
      <c r="F1074" t="s">
        <v>169</v>
      </c>
      <c r="H1074">
        <v>2015</v>
      </c>
      <c r="I1074" t="s">
        <v>4315</v>
      </c>
      <c r="J1074" t="s">
        <v>938</v>
      </c>
      <c r="K1074" t="s">
        <v>81</v>
      </c>
      <c r="L1074">
        <v>18</v>
      </c>
      <c r="M1074" t="s">
        <v>58</v>
      </c>
      <c r="N1074" t="s">
        <v>9744</v>
      </c>
      <c r="P1074" t="s">
        <v>2538</v>
      </c>
      <c r="V1074">
        <v>17</v>
      </c>
      <c r="Y1074">
        <v>1</v>
      </c>
      <c r="AI1074" t="s">
        <v>31</v>
      </c>
      <c r="AT1074" t="s">
        <v>75</v>
      </c>
      <c r="AU1074" t="s">
        <v>4316</v>
      </c>
      <c r="AV1074" t="s">
        <v>4317</v>
      </c>
      <c r="AW1074" t="s">
        <v>4318</v>
      </c>
      <c r="AX1074" t="s">
        <v>4319</v>
      </c>
      <c r="AY1074">
        <v>10.65087986</v>
      </c>
      <c r="AZ1074">
        <v>12.90927029</v>
      </c>
      <c r="BA1074" t="s">
        <v>941</v>
      </c>
      <c r="BB1074" t="s">
        <v>64</v>
      </c>
    </row>
    <row r="1075" spans="1:54" x14ac:dyDescent="0.3">
      <c r="A1075">
        <v>1152</v>
      </c>
      <c r="B1075" t="s">
        <v>4329</v>
      </c>
      <c r="C1075" s="1">
        <v>42232</v>
      </c>
      <c r="D1075">
        <v>8</v>
      </c>
      <c r="E1075" t="s">
        <v>212</v>
      </c>
      <c r="F1075" t="s">
        <v>56</v>
      </c>
      <c r="H1075">
        <v>2015</v>
      </c>
      <c r="J1075" t="s">
        <v>785</v>
      </c>
      <c r="K1075" t="s">
        <v>251</v>
      </c>
      <c r="L1075">
        <v>100</v>
      </c>
      <c r="M1075" t="s">
        <v>58</v>
      </c>
      <c r="N1075" t="s">
        <v>9744</v>
      </c>
      <c r="P1075" t="s">
        <v>2538</v>
      </c>
      <c r="V1075">
        <v>100</v>
      </c>
      <c r="AI1075" t="s">
        <v>31</v>
      </c>
      <c r="AT1075" t="s">
        <v>75</v>
      </c>
      <c r="AV1075" t="s">
        <v>4330</v>
      </c>
      <c r="AY1075">
        <v>10.802499770000001</v>
      </c>
      <c r="AZ1075">
        <v>13.452899929999999</v>
      </c>
      <c r="BA1075" t="s">
        <v>788</v>
      </c>
      <c r="BB1075" t="s">
        <v>64</v>
      </c>
    </row>
    <row r="1076" spans="1:54" x14ac:dyDescent="0.3">
      <c r="A1076">
        <v>1330</v>
      </c>
      <c r="B1076" t="s">
        <v>4996</v>
      </c>
      <c r="C1076" s="1">
        <v>42468</v>
      </c>
      <c r="D1076">
        <v>4</v>
      </c>
      <c r="E1076" t="s">
        <v>949</v>
      </c>
      <c r="F1076" t="s">
        <v>203</v>
      </c>
      <c r="H1076">
        <v>2016</v>
      </c>
      <c r="I1076" t="s">
        <v>4997</v>
      </c>
      <c r="J1076" t="s">
        <v>233</v>
      </c>
      <c r="K1076" t="s">
        <v>81</v>
      </c>
      <c r="L1076">
        <v>28</v>
      </c>
      <c r="M1076" t="s">
        <v>58</v>
      </c>
      <c r="N1076" t="s">
        <v>9744</v>
      </c>
      <c r="V1076">
        <v>27</v>
      </c>
      <c r="Y1076">
        <v>1</v>
      </c>
      <c r="AT1076" t="s">
        <v>75</v>
      </c>
      <c r="AV1076" t="s">
        <v>4993</v>
      </c>
      <c r="AW1076" t="s">
        <v>4994</v>
      </c>
      <c r="AX1076" t="s">
        <v>4995</v>
      </c>
      <c r="AY1076">
        <v>12.36865044</v>
      </c>
      <c r="AZ1076">
        <v>14.206379889999999</v>
      </c>
      <c r="BA1076" t="s">
        <v>235</v>
      </c>
      <c r="BB1076" t="s">
        <v>64</v>
      </c>
    </row>
    <row r="1077" spans="1:54" x14ac:dyDescent="0.3">
      <c r="A1077">
        <v>1827</v>
      </c>
      <c r="B1077" t="s">
        <v>6861</v>
      </c>
      <c r="C1077" s="1">
        <v>43409</v>
      </c>
      <c r="D1077">
        <v>11</v>
      </c>
      <c r="E1077" t="s">
        <v>327</v>
      </c>
      <c r="F1077" t="s">
        <v>73</v>
      </c>
      <c r="H1077">
        <v>2018</v>
      </c>
      <c r="J1077" t="s">
        <v>1268</v>
      </c>
      <c r="K1077" t="s">
        <v>81</v>
      </c>
      <c r="L1077">
        <v>8</v>
      </c>
      <c r="M1077" t="s">
        <v>58</v>
      </c>
      <c r="N1077" t="s">
        <v>9744</v>
      </c>
      <c r="P1077" t="s">
        <v>2538</v>
      </c>
      <c r="V1077">
        <v>8</v>
      </c>
      <c r="AI1077" t="s">
        <v>31</v>
      </c>
      <c r="AT1077" t="s">
        <v>75</v>
      </c>
      <c r="AV1077" t="s">
        <v>6862</v>
      </c>
      <c r="AY1077">
        <v>12.502179999999999</v>
      </c>
      <c r="AZ1077">
        <v>12.78081036</v>
      </c>
      <c r="BA1077" t="s">
        <v>1272</v>
      </c>
      <c r="BB1077" t="s">
        <v>64</v>
      </c>
    </row>
    <row r="1078" spans="1:54" x14ac:dyDescent="0.3">
      <c r="A1078">
        <v>1408</v>
      </c>
      <c r="B1078" t="s">
        <v>5285</v>
      </c>
      <c r="C1078" s="1">
        <v>42665</v>
      </c>
      <c r="D1078">
        <v>10</v>
      </c>
      <c r="E1078" t="s">
        <v>290</v>
      </c>
      <c r="F1078" t="s">
        <v>206</v>
      </c>
      <c r="H1078">
        <v>2016</v>
      </c>
      <c r="I1078" t="s">
        <v>5286</v>
      </c>
      <c r="J1078" t="s">
        <v>785</v>
      </c>
      <c r="K1078" t="s">
        <v>251</v>
      </c>
      <c r="L1078">
        <v>7</v>
      </c>
      <c r="M1078" t="s">
        <v>58</v>
      </c>
      <c r="N1078" t="s">
        <v>9599</v>
      </c>
      <c r="P1078" t="s">
        <v>2538</v>
      </c>
      <c r="V1078">
        <v>7</v>
      </c>
      <c r="AI1078" t="s">
        <v>31</v>
      </c>
      <c r="AL1078" t="s">
        <v>75</v>
      </c>
      <c r="AT1078" t="s">
        <v>75</v>
      </c>
      <c r="AV1078" t="s">
        <v>5287</v>
      </c>
      <c r="AW1078" t="s">
        <v>5288</v>
      </c>
      <c r="AY1078">
        <v>10.802499770000001</v>
      </c>
      <c r="AZ1078">
        <v>13.452899929999999</v>
      </c>
      <c r="BA1078" t="s">
        <v>788</v>
      </c>
      <c r="BB1078" t="s">
        <v>64</v>
      </c>
    </row>
    <row r="1079" spans="1:54" x14ac:dyDescent="0.3">
      <c r="A1079">
        <v>4043</v>
      </c>
      <c r="B1079" t="s">
        <v>9561</v>
      </c>
      <c r="C1079" s="1">
        <v>44411</v>
      </c>
      <c r="D1079">
        <v>8</v>
      </c>
      <c r="E1079" t="s">
        <v>212</v>
      </c>
      <c r="F1079" t="s">
        <v>100</v>
      </c>
      <c r="H1079">
        <v>2021</v>
      </c>
      <c r="J1079" t="s">
        <v>9005</v>
      </c>
      <c r="K1079" t="s">
        <v>190</v>
      </c>
      <c r="L1079">
        <v>20</v>
      </c>
      <c r="N1079" t="s">
        <v>9646</v>
      </c>
      <c r="P1079" t="s">
        <v>2538</v>
      </c>
      <c r="Y1079">
        <v>20</v>
      </c>
      <c r="AI1079" t="s">
        <v>31</v>
      </c>
      <c r="AT1079" t="s">
        <v>75</v>
      </c>
      <c r="AV1079" t="s">
        <v>9562</v>
      </c>
      <c r="AW1079" t="s">
        <v>9563</v>
      </c>
      <c r="AY1079">
        <v>9.9773083000000007</v>
      </c>
      <c r="AZ1079">
        <v>6.8235311510000001</v>
      </c>
      <c r="BA1079" t="s">
        <v>9009</v>
      </c>
      <c r="BB1079" t="s">
        <v>64</v>
      </c>
    </row>
    <row r="1080" spans="1:54" x14ac:dyDescent="0.3">
      <c r="A1080">
        <v>4088</v>
      </c>
      <c r="B1080" t="s">
        <v>9564</v>
      </c>
      <c r="C1080" s="1">
        <v>44440</v>
      </c>
      <c r="D1080">
        <v>9</v>
      </c>
      <c r="E1080" t="s">
        <v>263</v>
      </c>
      <c r="F1080" t="s">
        <v>169</v>
      </c>
      <c r="H1080">
        <v>2021</v>
      </c>
      <c r="J1080" t="s">
        <v>9005</v>
      </c>
      <c r="K1080" t="s">
        <v>190</v>
      </c>
      <c r="L1080">
        <v>47</v>
      </c>
      <c r="N1080" t="s">
        <v>9646</v>
      </c>
      <c r="P1080" t="s">
        <v>2538</v>
      </c>
      <c r="Y1080">
        <v>47</v>
      </c>
      <c r="AT1080" t="s">
        <v>75</v>
      </c>
      <c r="AV1080" t="s">
        <v>9565</v>
      </c>
      <c r="AW1080" t="s">
        <v>9566</v>
      </c>
      <c r="AY1080">
        <v>9.9773083000000007</v>
      </c>
      <c r="AZ1080">
        <v>6.8235311510000001</v>
      </c>
      <c r="BA1080" t="s">
        <v>9009</v>
      </c>
      <c r="BB1080" t="s">
        <v>64</v>
      </c>
    </row>
    <row r="1081" spans="1:54" x14ac:dyDescent="0.3">
      <c r="A1081">
        <v>2486</v>
      </c>
      <c r="B1081" t="s">
        <v>9267</v>
      </c>
      <c r="C1081" s="1">
        <v>41030</v>
      </c>
      <c r="D1081">
        <v>5</v>
      </c>
      <c r="E1081" t="s">
        <v>55</v>
      </c>
      <c r="F1081" t="s">
        <v>100</v>
      </c>
      <c r="G1081">
        <v>1</v>
      </c>
      <c r="H1081">
        <v>2012</v>
      </c>
      <c r="I1081" t="s">
        <v>675</v>
      </c>
      <c r="J1081" t="s">
        <v>436</v>
      </c>
      <c r="K1081" t="s">
        <v>430</v>
      </c>
      <c r="L1081">
        <v>1</v>
      </c>
      <c r="N1081" t="s">
        <v>9747</v>
      </c>
      <c r="V1081">
        <v>1</v>
      </c>
      <c r="AI1081" t="s">
        <v>31</v>
      </c>
      <c r="AT1081" t="s">
        <v>75</v>
      </c>
      <c r="AV1081" t="s">
        <v>9268</v>
      </c>
      <c r="AW1081" t="s">
        <v>9269</v>
      </c>
      <c r="BA1081" t="s">
        <v>439</v>
      </c>
      <c r="BB1081" t="s">
        <v>64</v>
      </c>
    </row>
    <row r="1082" spans="1:54" x14ac:dyDescent="0.3">
      <c r="A1082">
        <v>2509</v>
      </c>
      <c r="B1082" t="s">
        <v>9295</v>
      </c>
      <c r="C1082" s="1">
        <v>41305</v>
      </c>
      <c r="D1082">
        <v>1</v>
      </c>
      <c r="E1082" t="s">
        <v>500</v>
      </c>
      <c r="F1082" t="s">
        <v>88</v>
      </c>
      <c r="G1082">
        <v>1</v>
      </c>
      <c r="H1082">
        <v>2013</v>
      </c>
      <c r="J1082" t="s">
        <v>879</v>
      </c>
      <c r="K1082" t="s">
        <v>81</v>
      </c>
      <c r="L1082">
        <v>18</v>
      </c>
      <c r="N1082" t="s">
        <v>9680</v>
      </c>
      <c r="V1082">
        <v>16</v>
      </c>
      <c r="AH1082" t="s">
        <v>30</v>
      </c>
      <c r="AT1082" t="s">
        <v>75</v>
      </c>
      <c r="AV1082" t="s">
        <v>9296</v>
      </c>
      <c r="AW1082" t="s">
        <v>9297</v>
      </c>
      <c r="AX1082" t="s">
        <v>9298</v>
      </c>
      <c r="BA1082" t="s">
        <v>882</v>
      </c>
      <c r="BB1082" t="s">
        <v>64</v>
      </c>
    </row>
    <row r="1083" spans="1:54" x14ac:dyDescent="0.3">
      <c r="A1083">
        <v>159</v>
      </c>
      <c r="B1083" t="s">
        <v>704</v>
      </c>
      <c r="C1083" s="1">
        <v>40951</v>
      </c>
      <c r="D1083">
        <v>2</v>
      </c>
      <c r="E1083" t="s">
        <v>650</v>
      </c>
      <c r="F1083" t="s">
        <v>56</v>
      </c>
      <c r="G1083">
        <v>1</v>
      </c>
      <c r="H1083">
        <v>2012</v>
      </c>
      <c r="I1083" t="s">
        <v>705</v>
      </c>
      <c r="J1083" t="s">
        <v>80</v>
      </c>
      <c r="K1083" t="s">
        <v>81</v>
      </c>
      <c r="L1083">
        <v>24</v>
      </c>
      <c r="M1083" t="s">
        <v>58</v>
      </c>
      <c r="N1083" t="s">
        <v>9680</v>
      </c>
      <c r="V1083">
        <v>12</v>
      </c>
      <c r="W1083">
        <v>12</v>
      </c>
      <c r="AH1083" t="s">
        <v>30</v>
      </c>
      <c r="AI1083" t="s">
        <v>31</v>
      </c>
      <c r="AT1083" t="s">
        <v>75</v>
      </c>
      <c r="AU1083" t="s">
        <v>706</v>
      </c>
      <c r="AV1083" t="s">
        <v>707</v>
      </c>
      <c r="AW1083" t="s">
        <v>708</v>
      </c>
      <c r="BA1083" t="s">
        <v>85</v>
      </c>
      <c r="BB1083" t="s">
        <v>64</v>
      </c>
    </row>
    <row r="1084" spans="1:54" x14ac:dyDescent="0.3">
      <c r="A1084">
        <v>269</v>
      </c>
      <c r="B1084" t="s">
        <v>1156</v>
      </c>
      <c r="C1084" s="1">
        <v>41060</v>
      </c>
      <c r="D1084">
        <v>5</v>
      </c>
      <c r="E1084" t="s">
        <v>55</v>
      </c>
      <c r="F1084" t="s">
        <v>88</v>
      </c>
      <c r="G1084">
        <v>1</v>
      </c>
      <c r="H1084">
        <v>2012</v>
      </c>
      <c r="I1084" t="s">
        <v>1157</v>
      </c>
      <c r="J1084" t="s">
        <v>443</v>
      </c>
      <c r="K1084" t="s">
        <v>430</v>
      </c>
      <c r="L1084">
        <v>7</v>
      </c>
      <c r="M1084" t="s">
        <v>58</v>
      </c>
      <c r="N1084" t="s">
        <v>9680</v>
      </c>
      <c r="V1084">
        <v>6</v>
      </c>
      <c r="AE1084">
        <v>1</v>
      </c>
      <c r="AI1084" t="s">
        <v>31</v>
      </c>
      <c r="AT1084" t="s">
        <v>75</v>
      </c>
      <c r="AU1084" t="s">
        <v>1158</v>
      </c>
      <c r="AV1084" t="s">
        <v>1159</v>
      </c>
      <c r="AW1084" t="s">
        <v>1160</v>
      </c>
      <c r="AX1084" t="s">
        <v>1161</v>
      </c>
      <c r="BA1084" t="s">
        <v>448</v>
      </c>
      <c r="BB1084" t="s">
        <v>64</v>
      </c>
    </row>
    <row r="1085" spans="1:54" x14ac:dyDescent="0.3">
      <c r="A1085">
        <v>338</v>
      </c>
      <c r="B1085" t="s">
        <v>1433</v>
      </c>
      <c r="C1085" s="1">
        <v>41175</v>
      </c>
      <c r="D1085">
        <v>9</v>
      </c>
      <c r="E1085" t="s">
        <v>263</v>
      </c>
      <c r="F1085" t="s">
        <v>56</v>
      </c>
      <c r="G1085">
        <v>0</v>
      </c>
      <c r="H1085">
        <v>2012</v>
      </c>
      <c r="J1085" t="s">
        <v>335</v>
      </c>
      <c r="K1085" t="s">
        <v>336</v>
      </c>
      <c r="L1085">
        <v>37</v>
      </c>
      <c r="M1085" t="s">
        <v>58</v>
      </c>
      <c r="N1085" t="s">
        <v>9680</v>
      </c>
      <c r="V1085">
        <v>35</v>
      </c>
      <c r="W1085">
        <v>2</v>
      </c>
      <c r="AI1085" t="s">
        <v>31</v>
      </c>
      <c r="AT1085" t="s">
        <v>75</v>
      </c>
      <c r="AV1085" t="s">
        <v>1434</v>
      </c>
      <c r="AW1085" t="s">
        <v>1435</v>
      </c>
      <c r="BA1085" t="s">
        <v>340</v>
      </c>
      <c r="BB1085" t="s">
        <v>64</v>
      </c>
    </row>
    <row r="1086" spans="1:54" x14ac:dyDescent="0.3">
      <c r="A1086">
        <v>422</v>
      </c>
      <c r="B1086" t="s">
        <v>1679</v>
      </c>
      <c r="C1086" s="1">
        <v>41273</v>
      </c>
      <c r="D1086">
        <v>12</v>
      </c>
      <c r="E1086" t="s">
        <v>390</v>
      </c>
      <c r="F1086" t="s">
        <v>56</v>
      </c>
      <c r="G1086">
        <v>0</v>
      </c>
      <c r="H1086">
        <v>2012</v>
      </c>
      <c r="I1086" t="s">
        <v>1680</v>
      </c>
      <c r="J1086" t="s">
        <v>465</v>
      </c>
      <c r="K1086" t="s">
        <v>336</v>
      </c>
      <c r="L1086">
        <v>5</v>
      </c>
      <c r="M1086" t="s">
        <v>58</v>
      </c>
      <c r="N1086" t="s">
        <v>9680</v>
      </c>
      <c r="V1086">
        <v>4</v>
      </c>
      <c r="W1086">
        <v>1</v>
      </c>
      <c r="AI1086" t="s">
        <v>31</v>
      </c>
      <c r="AT1086" t="s">
        <v>75</v>
      </c>
      <c r="AV1086" t="s">
        <v>1674</v>
      </c>
      <c r="AW1086" t="s">
        <v>1681</v>
      </c>
      <c r="BA1086" t="s">
        <v>467</v>
      </c>
      <c r="BB1086" t="s">
        <v>64</v>
      </c>
    </row>
    <row r="1087" spans="1:54" x14ac:dyDescent="0.3">
      <c r="A1087">
        <v>423</v>
      </c>
      <c r="B1087" t="s">
        <v>1682</v>
      </c>
      <c r="C1087" s="1">
        <v>41276</v>
      </c>
      <c r="D1087">
        <v>1</v>
      </c>
      <c r="E1087" t="s">
        <v>500</v>
      </c>
      <c r="F1087" t="s">
        <v>169</v>
      </c>
      <c r="G1087">
        <v>0</v>
      </c>
      <c r="H1087">
        <v>2013</v>
      </c>
      <c r="J1087" t="s">
        <v>1683</v>
      </c>
      <c r="K1087" t="s">
        <v>81</v>
      </c>
      <c r="L1087">
        <v>7</v>
      </c>
      <c r="M1087" t="s">
        <v>58</v>
      </c>
      <c r="N1087" t="s">
        <v>9680</v>
      </c>
      <c r="V1087">
        <v>5</v>
      </c>
      <c r="W1087">
        <v>2</v>
      </c>
      <c r="AI1087" t="s">
        <v>31</v>
      </c>
      <c r="AT1087" t="s">
        <v>75</v>
      </c>
      <c r="AV1087" t="s">
        <v>1684</v>
      </c>
      <c r="AW1087" t="s">
        <v>1685</v>
      </c>
      <c r="BA1087" t="s">
        <v>1686</v>
      </c>
      <c r="BB1087" t="s">
        <v>64</v>
      </c>
    </row>
    <row r="1088" spans="1:54" x14ac:dyDescent="0.3">
      <c r="A1088">
        <v>474</v>
      </c>
      <c r="B1088" t="s">
        <v>1835</v>
      </c>
      <c r="C1088" s="1">
        <v>41367</v>
      </c>
      <c r="D1088">
        <v>4</v>
      </c>
      <c r="E1088" t="s">
        <v>949</v>
      </c>
      <c r="F1088" t="s">
        <v>169</v>
      </c>
      <c r="G1088">
        <v>1</v>
      </c>
      <c r="H1088">
        <v>2013</v>
      </c>
      <c r="I1088" t="s">
        <v>1836</v>
      </c>
      <c r="K1088" t="s">
        <v>430</v>
      </c>
      <c r="L1088">
        <v>2</v>
      </c>
      <c r="M1088" t="s">
        <v>58</v>
      </c>
      <c r="N1088" t="s">
        <v>9680</v>
      </c>
      <c r="V1088">
        <v>1</v>
      </c>
      <c r="W1088">
        <v>1</v>
      </c>
      <c r="AI1088" t="s">
        <v>31</v>
      </c>
      <c r="AT1088" t="s">
        <v>75</v>
      </c>
      <c r="AV1088" t="s">
        <v>1834</v>
      </c>
      <c r="AW1088" t="s">
        <v>1837</v>
      </c>
      <c r="BA1088" t="s">
        <v>1468</v>
      </c>
      <c r="BB1088" t="s">
        <v>64</v>
      </c>
    </row>
    <row r="1089" spans="1:54" x14ac:dyDescent="0.3">
      <c r="A1089">
        <v>501</v>
      </c>
      <c r="B1089" t="s">
        <v>1933</v>
      </c>
      <c r="C1089" s="1">
        <v>41412</v>
      </c>
      <c r="D1089">
        <v>5</v>
      </c>
      <c r="E1089" t="s">
        <v>55</v>
      </c>
      <c r="F1089" t="s">
        <v>206</v>
      </c>
      <c r="G1089">
        <v>2</v>
      </c>
      <c r="H1089">
        <v>2013</v>
      </c>
      <c r="I1089" t="s">
        <v>1617</v>
      </c>
      <c r="J1089" t="s">
        <v>233</v>
      </c>
      <c r="K1089" t="s">
        <v>81</v>
      </c>
      <c r="L1089">
        <v>27</v>
      </c>
      <c r="M1089" t="s">
        <v>58</v>
      </c>
      <c r="N1089" t="s">
        <v>9680</v>
      </c>
      <c r="V1089">
        <v>24</v>
      </c>
      <c r="W1089">
        <v>3</v>
      </c>
      <c r="AI1089" t="s">
        <v>31</v>
      </c>
      <c r="AV1089" t="s">
        <v>1934</v>
      </c>
      <c r="AW1089" t="s">
        <v>1935</v>
      </c>
      <c r="AX1089" t="s">
        <v>1936</v>
      </c>
      <c r="BA1089" t="s">
        <v>235</v>
      </c>
      <c r="BB1089" t="s">
        <v>64</v>
      </c>
    </row>
    <row r="1090" spans="1:54" x14ac:dyDescent="0.3">
      <c r="A1090">
        <v>512</v>
      </c>
      <c r="B1090" t="s">
        <v>1964</v>
      </c>
      <c r="C1090" s="1">
        <v>41453</v>
      </c>
      <c r="D1090">
        <v>6</v>
      </c>
      <c r="E1090" t="s">
        <v>87</v>
      </c>
      <c r="F1090" t="s">
        <v>203</v>
      </c>
      <c r="H1090">
        <v>2013</v>
      </c>
      <c r="I1090" t="s">
        <v>335</v>
      </c>
      <c r="K1090" t="s">
        <v>336</v>
      </c>
      <c r="M1090" t="s">
        <v>58</v>
      </c>
      <c r="N1090" t="s">
        <v>9680</v>
      </c>
      <c r="AE1090">
        <v>0</v>
      </c>
      <c r="AV1090" t="s">
        <v>1965</v>
      </c>
      <c r="BA1090" t="s">
        <v>1459</v>
      </c>
      <c r="BB1090" t="s">
        <v>64</v>
      </c>
    </row>
    <row r="1091" spans="1:54" x14ac:dyDescent="0.3">
      <c r="A1091">
        <v>516</v>
      </c>
      <c r="B1091" t="s">
        <v>1979</v>
      </c>
      <c r="C1091" s="1">
        <v>41458</v>
      </c>
      <c r="D1091">
        <v>7</v>
      </c>
      <c r="E1091" t="s">
        <v>154</v>
      </c>
      <c r="F1091" t="s">
        <v>169</v>
      </c>
      <c r="H1091">
        <v>2013</v>
      </c>
      <c r="I1091" t="s">
        <v>80</v>
      </c>
      <c r="J1091" t="s">
        <v>80</v>
      </c>
      <c r="K1091" t="s">
        <v>81</v>
      </c>
      <c r="L1091">
        <v>3</v>
      </c>
      <c r="M1091" t="s">
        <v>58</v>
      </c>
      <c r="N1091" t="s">
        <v>9680</v>
      </c>
      <c r="V1091">
        <v>3</v>
      </c>
      <c r="AI1091" t="s">
        <v>31</v>
      </c>
      <c r="AO1091" t="s">
        <v>59</v>
      </c>
      <c r="AV1091" t="s">
        <v>1980</v>
      </c>
      <c r="BA1091" t="s">
        <v>85</v>
      </c>
      <c r="BB1091" t="s">
        <v>64</v>
      </c>
    </row>
    <row r="1092" spans="1:54" x14ac:dyDescent="0.3">
      <c r="A1092">
        <v>794</v>
      </c>
      <c r="B1092" t="s">
        <v>2998</v>
      </c>
      <c r="C1092" s="1">
        <v>41888</v>
      </c>
      <c r="D1092">
        <v>9</v>
      </c>
      <c r="E1092" t="s">
        <v>263</v>
      </c>
      <c r="F1092" t="s">
        <v>206</v>
      </c>
      <c r="H1092">
        <v>2014</v>
      </c>
      <c r="I1092" t="s">
        <v>2275</v>
      </c>
      <c r="J1092" t="s">
        <v>736</v>
      </c>
      <c r="K1092" t="s">
        <v>81</v>
      </c>
      <c r="L1092">
        <v>50</v>
      </c>
      <c r="M1092" t="s">
        <v>58</v>
      </c>
      <c r="N1092" t="s">
        <v>9748</v>
      </c>
      <c r="V1092">
        <v>50</v>
      </c>
      <c r="AV1092" t="s">
        <v>2999</v>
      </c>
      <c r="AW1092" t="s">
        <v>3000</v>
      </c>
      <c r="AY1092">
        <v>11.64630032</v>
      </c>
      <c r="AZ1092">
        <v>13.4211998</v>
      </c>
      <c r="BA1092" t="s">
        <v>739</v>
      </c>
      <c r="BB1092" t="s">
        <v>64</v>
      </c>
    </row>
    <row r="1093" spans="1:54" x14ac:dyDescent="0.3">
      <c r="A1093">
        <v>890</v>
      </c>
      <c r="B1093" t="s">
        <v>3356</v>
      </c>
      <c r="C1093" s="1">
        <v>41996</v>
      </c>
      <c r="D1093">
        <v>12</v>
      </c>
      <c r="E1093" t="s">
        <v>390</v>
      </c>
      <c r="F1093" t="s">
        <v>100</v>
      </c>
      <c r="H1093">
        <v>2014</v>
      </c>
      <c r="I1093" t="s">
        <v>3357</v>
      </c>
      <c r="J1093" t="s">
        <v>3170</v>
      </c>
      <c r="K1093" t="s">
        <v>306</v>
      </c>
      <c r="L1093">
        <v>1</v>
      </c>
      <c r="M1093" t="s">
        <v>58</v>
      </c>
      <c r="N1093" t="s">
        <v>9638</v>
      </c>
      <c r="V1093">
        <v>1</v>
      </c>
      <c r="AI1093" t="s">
        <v>31</v>
      </c>
      <c r="AT1093" t="s">
        <v>75</v>
      </c>
      <c r="AU1093" t="s">
        <v>3358</v>
      </c>
      <c r="AV1093" t="s">
        <v>3359</v>
      </c>
      <c r="AY1093">
        <v>10.848210330000001</v>
      </c>
      <c r="AZ1093">
        <v>11.435919760000001</v>
      </c>
      <c r="BA1093" t="s">
        <v>3175</v>
      </c>
      <c r="BB1093" t="s">
        <v>64</v>
      </c>
    </row>
    <row r="1094" spans="1:54" x14ac:dyDescent="0.3">
      <c r="A1094">
        <v>992</v>
      </c>
      <c r="B1094" t="s">
        <v>3736</v>
      </c>
      <c r="C1094" s="1">
        <v>42070</v>
      </c>
      <c r="D1094">
        <v>3</v>
      </c>
      <c r="E1094" t="s">
        <v>828</v>
      </c>
      <c r="F1094" t="s">
        <v>206</v>
      </c>
      <c r="H1094">
        <v>2015</v>
      </c>
      <c r="I1094" t="s">
        <v>3737</v>
      </c>
      <c r="J1094" t="s">
        <v>1376</v>
      </c>
      <c r="K1094" t="s">
        <v>336</v>
      </c>
      <c r="L1094">
        <v>4</v>
      </c>
      <c r="M1094" t="s">
        <v>58</v>
      </c>
      <c r="N1094" t="s">
        <v>9638</v>
      </c>
      <c r="W1094">
        <v>4</v>
      </c>
      <c r="AH1094" t="s">
        <v>30</v>
      </c>
      <c r="AT1094" t="s">
        <v>75</v>
      </c>
      <c r="AV1094" t="s">
        <v>3738</v>
      </c>
      <c r="AY1094">
        <v>11.500060080000001</v>
      </c>
      <c r="AZ1094">
        <v>11.93356037</v>
      </c>
      <c r="BA1094" t="s">
        <v>1378</v>
      </c>
      <c r="BB1094" t="s">
        <v>64</v>
      </c>
    </row>
    <row r="1095" spans="1:54" x14ac:dyDescent="0.3">
      <c r="A1095">
        <v>797</v>
      </c>
      <c r="B1095" t="s">
        <v>3010</v>
      </c>
      <c r="C1095" s="1">
        <v>41889</v>
      </c>
      <c r="D1095">
        <v>9</v>
      </c>
      <c r="E1095" t="s">
        <v>263</v>
      </c>
      <c r="F1095" t="s">
        <v>56</v>
      </c>
      <c r="H1095">
        <v>2014</v>
      </c>
      <c r="I1095" t="s">
        <v>2333</v>
      </c>
      <c r="J1095" t="s">
        <v>94</v>
      </c>
      <c r="K1095" t="s">
        <v>81</v>
      </c>
      <c r="L1095">
        <v>20</v>
      </c>
      <c r="M1095" t="s">
        <v>58</v>
      </c>
      <c r="N1095" t="s">
        <v>9703</v>
      </c>
      <c r="P1095" t="s">
        <v>2538</v>
      </c>
      <c r="V1095">
        <v>20</v>
      </c>
      <c r="AI1095" t="s">
        <v>31</v>
      </c>
      <c r="AS1095" t="s">
        <v>41</v>
      </c>
      <c r="AT1095" t="s">
        <v>75</v>
      </c>
      <c r="AV1095" t="s">
        <v>3011</v>
      </c>
      <c r="AY1095">
        <v>10.61758041</v>
      </c>
      <c r="AZ1095">
        <v>12.17827988</v>
      </c>
      <c r="BA1095" t="s">
        <v>98</v>
      </c>
      <c r="BB1095" t="s">
        <v>64</v>
      </c>
    </row>
    <row r="1096" spans="1:54" x14ac:dyDescent="0.3">
      <c r="A1096">
        <v>801</v>
      </c>
      <c r="B1096" t="s">
        <v>3023</v>
      </c>
      <c r="C1096" s="1">
        <v>41894</v>
      </c>
      <c r="D1096">
        <v>9</v>
      </c>
      <c r="E1096" t="s">
        <v>263</v>
      </c>
      <c r="F1096" t="s">
        <v>203</v>
      </c>
      <c r="H1096">
        <v>2014</v>
      </c>
      <c r="J1096" t="s">
        <v>736</v>
      </c>
      <c r="K1096" t="s">
        <v>81</v>
      </c>
      <c r="L1096">
        <v>150</v>
      </c>
      <c r="M1096" t="s">
        <v>58</v>
      </c>
      <c r="N1096" t="s">
        <v>9703</v>
      </c>
      <c r="V1096">
        <v>150</v>
      </c>
      <c r="AH1096" t="s">
        <v>30</v>
      </c>
      <c r="AI1096" t="s">
        <v>31</v>
      </c>
      <c r="AU1096" t="s">
        <v>3024</v>
      </c>
      <c r="AV1096" t="s">
        <v>3025</v>
      </c>
      <c r="AW1096" t="s">
        <v>3026</v>
      </c>
      <c r="AX1096" t="s">
        <v>3027</v>
      </c>
      <c r="AY1096">
        <v>11.64630032</v>
      </c>
      <c r="AZ1096">
        <v>13.4211998</v>
      </c>
      <c r="BA1096" t="s">
        <v>739</v>
      </c>
      <c r="BB1096" t="s">
        <v>64</v>
      </c>
    </row>
    <row r="1097" spans="1:54" x14ac:dyDescent="0.3">
      <c r="A1097">
        <v>805</v>
      </c>
      <c r="B1097" t="s">
        <v>3037</v>
      </c>
      <c r="C1097" s="1">
        <v>41898</v>
      </c>
      <c r="D1097">
        <v>9</v>
      </c>
      <c r="E1097" t="s">
        <v>263</v>
      </c>
      <c r="F1097" t="s">
        <v>100</v>
      </c>
      <c r="H1097">
        <v>2014</v>
      </c>
      <c r="J1097" t="s">
        <v>736</v>
      </c>
      <c r="K1097" t="s">
        <v>81</v>
      </c>
      <c r="L1097">
        <v>250</v>
      </c>
      <c r="M1097" t="s">
        <v>58</v>
      </c>
      <c r="N1097" t="s">
        <v>9703</v>
      </c>
      <c r="V1097">
        <v>250</v>
      </c>
      <c r="AI1097" t="s">
        <v>31</v>
      </c>
      <c r="AV1097" t="s">
        <v>3038</v>
      </c>
      <c r="AW1097" t="s">
        <v>3039</v>
      </c>
      <c r="AX1097" t="s">
        <v>3040</v>
      </c>
      <c r="AY1097">
        <v>11.64630032</v>
      </c>
      <c r="AZ1097">
        <v>13.4211998</v>
      </c>
      <c r="BA1097" t="s">
        <v>739</v>
      </c>
      <c r="BB1097" t="s">
        <v>64</v>
      </c>
    </row>
    <row r="1098" spans="1:54" x14ac:dyDescent="0.3">
      <c r="A1098">
        <v>816</v>
      </c>
      <c r="B1098" t="s">
        <v>3079</v>
      </c>
      <c r="C1098" s="1">
        <v>41917</v>
      </c>
      <c r="D1098">
        <v>10</v>
      </c>
      <c r="E1098" t="s">
        <v>290</v>
      </c>
      <c r="F1098" t="s">
        <v>56</v>
      </c>
      <c r="H1098">
        <v>2014</v>
      </c>
      <c r="I1098" t="s">
        <v>3080</v>
      </c>
      <c r="J1098" t="s">
        <v>785</v>
      </c>
      <c r="K1098" t="s">
        <v>251</v>
      </c>
      <c r="L1098">
        <v>200</v>
      </c>
      <c r="M1098" t="s">
        <v>58</v>
      </c>
      <c r="N1098" t="s">
        <v>9703</v>
      </c>
      <c r="V1098">
        <v>200</v>
      </c>
      <c r="AI1098" t="s">
        <v>31</v>
      </c>
      <c r="AV1098" t="s">
        <v>3081</v>
      </c>
      <c r="AW1098" t="s">
        <v>3082</v>
      </c>
      <c r="AY1098">
        <v>10.802499770000001</v>
      </c>
      <c r="AZ1098">
        <v>13.452899929999999</v>
      </c>
      <c r="BA1098" t="s">
        <v>788</v>
      </c>
      <c r="BB1098" t="s">
        <v>64</v>
      </c>
    </row>
    <row r="1099" spans="1:54" x14ac:dyDescent="0.3">
      <c r="A1099">
        <v>825</v>
      </c>
      <c r="B1099" t="s">
        <v>3108</v>
      </c>
      <c r="C1099" s="1">
        <v>41931</v>
      </c>
      <c r="D1099">
        <v>10</v>
      </c>
      <c r="E1099" t="s">
        <v>290</v>
      </c>
      <c r="F1099" t="s">
        <v>56</v>
      </c>
      <c r="H1099">
        <v>2014</v>
      </c>
      <c r="J1099" t="s">
        <v>117</v>
      </c>
      <c r="K1099" t="s">
        <v>81</v>
      </c>
      <c r="L1099">
        <v>25</v>
      </c>
      <c r="M1099" t="s">
        <v>58</v>
      </c>
      <c r="N1099" t="s">
        <v>9703</v>
      </c>
      <c r="V1099">
        <v>25</v>
      </c>
      <c r="AI1099" t="s">
        <v>31</v>
      </c>
      <c r="AV1099" t="s">
        <v>3109</v>
      </c>
      <c r="AW1099" t="s">
        <v>3110</v>
      </c>
      <c r="AX1099" t="s">
        <v>3111</v>
      </c>
      <c r="AY1099">
        <v>11.148200040000001</v>
      </c>
      <c r="AZ1099">
        <v>12.7560997</v>
      </c>
      <c r="BA1099" t="s">
        <v>120</v>
      </c>
      <c r="BB1099" t="s">
        <v>64</v>
      </c>
    </row>
    <row r="1100" spans="1:54" x14ac:dyDescent="0.3">
      <c r="A1100">
        <v>833</v>
      </c>
      <c r="B1100" t="s">
        <v>3138</v>
      </c>
      <c r="C1100" s="1">
        <v>41937</v>
      </c>
      <c r="D1100">
        <v>10</v>
      </c>
      <c r="E1100" t="s">
        <v>290</v>
      </c>
      <c r="F1100" t="s">
        <v>206</v>
      </c>
      <c r="H1100">
        <v>2014</v>
      </c>
      <c r="J1100" t="s">
        <v>117</v>
      </c>
      <c r="K1100" t="s">
        <v>81</v>
      </c>
      <c r="L1100">
        <v>21</v>
      </c>
      <c r="M1100" t="s">
        <v>58</v>
      </c>
      <c r="N1100" t="s">
        <v>9703</v>
      </c>
      <c r="V1100">
        <v>20</v>
      </c>
      <c r="W1100">
        <v>1</v>
      </c>
      <c r="AI1100" t="s">
        <v>31</v>
      </c>
      <c r="AV1100" t="s">
        <v>3139</v>
      </c>
      <c r="AY1100">
        <v>11.148200040000001</v>
      </c>
      <c r="AZ1100">
        <v>12.7560997</v>
      </c>
      <c r="BA1100" t="s">
        <v>120</v>
      </c>
      <c r="BB1100" t="s">
        <v>64</v>
      </c>
    </row>
    <row r="1101" spans="1:54" x14ac:dyDescent="0.3">
      <c r="A1101">
        <v>849</v>
      </c>
      <c r="B1101" t="s">
        <v>3202</v>
      </c>
      <c r="C1101" s="1">
        <v>41956</v>
      </c>
      <c r="D1101">
        <v>11</v>
      </c>
      <c r="E1101" t="s">
        <v>327</v>
      </c>
      <c r="F1101" t="s">
        <v>88</v>
      </c>
      <c r="H1101">
        <v>2014</v>
      </c>
      <c r="J1101" t="s">
        <v>3144</v>
      </c>
      <c r="K1101" t="s">
        <v>251</v>
      </c>
      <c r="L1101">
        <v>20</v>
      </c>
      <c r="M1101" t="s">
        <v>58</v>
      </c>
      <c r="N1101" t="s">
        <v>9703</v>
      </c>
      <c r="P1101" t="s">
        <v>2538</v>
      </c>
      <c r="V1101">
        <v>20</v>
      </c>
      <c r="AI1101" t="s">
        <v>31</v>
      </c>
      <c r="AU1101" t="s">
        <v>3203</v>
      </c>
      <c r="AV1101" t="s">
        <v>3204</v>
      </c>
      <c r="AW1101" t="s">
        <v>3205</v>
      </c>
      <c r="AX1101" t="s">
        <v>3206</v>
      </c>
      <c r="AY1101">
        <v>10.264940259999999</v>
      </c>
      <c r="AZ1101">
        <v>13.2697897</v>
      </c>
      <c r="BA1101" t="s">
        <v>3149</v>
      </c>
      <c r="BB1101" t="s">
        <v>64</v>
      </c>
    </row>
    <row r="1102" spans="1:54" x14ac:dyDescent="0.3">
      <c r="A1102">
        <v>858</v>
      </c>
      <c r="B1102" t="s">
        <v>3232</v>
      </c>
      <c r="C1102" s="1">
        <v>41959</v>
      </c>
      <c r="D1102">
        <v>11</v>
      </c>
      <c r="E1102" t="s">
        <v>327</v>
      </c>
      <c r="F1102" t="s">
        <v>56</v>
      </c>
      <c r="H1102">
        <v>2014</v>
      </c>
      <c r="J1102" t="s">
        <v>1517</v>
      </c>
      <c r="K1102" t="s">
        <v>81</v>
      </c>
      <c r="L1102">
        <v>0</v>
      </c>
      <c r="M1102" t="s">
        <v>58</v>
      </c>
      <c r="N1102" t="s">
        <v>9703</v>
      </c>
      <c r="AI1102" t="s">
        <v>31</v>
      </c>
      <c r="AT1102" t="s">
        <v>75</v>
      </c>
      <c r="AV1102" t="s">
        <v>3233</v>
      </c>
      <c r="AW1102" t="s">
        <v>3234</v>
      </c>
      <c r="AX1102" t="s">
        <v>3235</v>
      </c>
      <c r="AY1102">
        <v>10.868550300000001</v>
      </c>
      <c r="AZ1102">
        <v>12.847700120000001</v>
      </c>
      <c r="BA1102" t="s">
        <v>1519</v>
      </c>
      <c r="BB1102" t="s">
        <v>64</v>
      </c>
    </row>
    <row r="1103" spans="1:54" x14ac:dyDescent="0.3">
      <c r="A1103">
        <v>859</v>
      </c>
      <c r="B1103" t="s">
        <v>3236</v>
      </c>
      <c r="C1103" s="1">
        <v>41961</v>
      </c>
      <c r="D1103">
        <v>11</v>
      </c>
      <c r="E1103" t="s">
        <v>327</v>
      </c>
      <c r="F1103" t="s">
        <v>100</v>
      </c>
      <c r="H1103">
        <v>2014</v>
      </c>
      <c r="J1103" t="s">
        <v>250</v>
      </c>
      <c r="K1103" t="s">
        <v>251</v>
      </c>
      <c r="L1103">
        <v>410</v>
      </c>
      <c r="M1103" t="s">
        <v>58</v>
      </c>
      <c r="N1103" t="s">
        <v>9703</v>
      </c>
      <c r="V1103">
        <v>400</v>
      </c>
      <c r="W1103">
        <v>10</v>
      </c>
      <c r="AI1103" t="s">
        <v>31</v>
      </c>
      <c r="AL1103" t="s">
        <v>75</v>
      </c>
      <c r="AT1103" t="s">
        <v>75</v>
      </c>
      <c r="AU1103" t="s">
        <v>3237</v>
      </c>
      <c r="AV1103" t="s">
        <v>3238</v>
      </c>
      <c r="AW1103" t="s">
        <v>3239</v>
      </c>
      <c r="AX1103" t="s">
        <v>3240</v>
      </c>
      <c r="AY1103">
        <v>9.3588600159999995</v>
      </c>
      <c r="AZ1103">
        <v>12.545869830000001</v>
      </c>
      <c r="BA1103" t="s">
        <v>2080</v>
      </c>
      <c r="BB1103" t="s">
        <v>64</v>
      </c>
    </row>
    <row r="1104" spans="1:54" x14ac:dyDescent="0.3">
      <c r="A1104">
        <v>874</v>
      </c>
      <c r="B1104" t="s">
        <v>3297</v>
      </c>
      <c r="C1104" s="1">
        <v>41981</v>
      </c>
      <c r="D1104">
        <v>12</v>
      </c>
      <c r="E1104" t="s">
        <v>390</v>
      </c>
      <c r="F1104" t="s">
        <v>73</v>
      </c>
      <c r="H1104">
        <v>2014</v>
      </c>
      <c r="I1104" t="s">
        <v>3298</v>
      </c>
      <c r="J1104" t="s">
        <v>2861</v>
      </c>
      <c r="K1104" t="s">
        <v>251</v>
      </c>
      <c r="L1104">
        <v>7</v>
      </c>
      <c r="M1104" t="s">
        <v>58</v>
      </c>
      <c r="N1104" t="s">
        <v>9703</v>
      </c>
      <c r="V1104">
        <v>7</v>
      </c>
      <c r="AI1104" t="s">
        <v>31</v>
      </c>
      <c r="AT1104" t="s">
        <v>75</v>
      </c>
      <c r="AU1104" t="s">
        <v>3299</v>
      </c>
      <c r="AV1104" t="s">
        <v>3300</v>
      </c>
      <c r="AW1104" t="s">
        <v>3301</v>
      </c>
      <c r="AY1104">
        <v>10.232799529999999</v>
      </c>
      <c r="AZ1104">
        <v>12.93529987</v>
      </c>
      <c r="BA1104" t="s">
        <v>2863</v>
      </c>
      <c r="BB1104" t="s">
        <v>64</v>
      </c>
    </row>
    <row r="1105" spans="1:54" x14ac:dyDescent="0.3">
      <c r="A1105">
        <v>875</v>
      </c>
      <c r="B1105" t="s">
        <v>3302</v>
      </c>
      <c r="C1105" s="1">
        <v>41981</v>
      </c>
      <c r="D1105">
        <v>12</v>
      </c>
      <c r="E1105" t="s">
        <v>390</v>
      </c>
      <c r="F1105" t="s">
        <v>73</v>
      </c>
      <c r="H1105">
        <v>2014</v>
      </c>
      <c r="I1105" t="s">
        <v>3303</v>
      </c>
      <c r="J1105" t="s">
        <v>2546</v>
      </c>
      <c r="K1105" t="s">
        <v>57</v>
      </c>
      <c r="L1105">
        <v>20</v>
      </c>
      <c r="M1105" t="s">
        <v>58</v>
      </c>
      <c r="N1105" t="s">
        <v>9703</v>
      </c>
      <c r="V1105">
        <v>20</v>
      </c>
      <c r="AI1105" t="s">
        <v>31</v>
      </c>
      <c r="AT1105" t="s">
        <v>75</v>
      </c>
      <c r="AU1105" t="s">
        <v>3299</v>
      </c>
      <c r="AV1105" t="s">
        <v>3300</v>
      </c>
      <c r="AW1105" t="s">
        <v>3301</v>
      </c>
      <c r="AY1105">
        <v>11.8886652</v>
      </c>
      <c r="AZ1105">
        <v>13.14772415</v>
      </c>
      <c r="BA1105" t="s">
        <v>2550</v>
      </c>
      <c r="BB1105" t="s">
        <v>64</v>
      </c>
    </row>
    <row r="1106" spans="1:54" x14ac:dyDescent="0.3">
      <c r="A1106">
        <v>883</v>
      </c>
      <c r="B1106" t="s">
        <v>3331</v>
      </c>
      <c r="C1106" s="1">
        <v>41990</v>
      </c>
      <c r="D1106">
        <v>12</v>
      </c>
      <c r="E1106" t="s">
        <v>390</v>
      </c>
      <c r="F1106" t="s">
        <v>169</v>
      </c>
      <c r="H1106">
        <v>2014</v>
      </c>
      <c r="I1106" t="s">
        <v>2070</v>
      </c>
      <c r="J1106" t="s">
        <v>117</v>
      </c>
      <c r="K1106" t="s">
        <v>81</v>
      </c>
      <c r="L1106">
        <v>75</v>
      </c>
      <c r="M1106" t="s">
        <v>58</v>
      </c>
      <c r="N1106" t="s">
        <v>9703</v>
      </c>
      <c r="V1106">
        <v>75</v>
      </c>
      <c r="AH1106" t="s">
        <v>30</v>
      </c>
      <c r="AI1106" t="s">
        <v>31</v>
      </c>
      <c r="AT1106" t="s">
        <v>75</v>
      </c>
      <c r="AU1106" t="s">
        <v>3332</v>
      </c>
      <c r="AV1106" t="s">
        <v>3333</v>
      </c>
      <c r="AW1106" t="s">
        <v>3334</v>
      </c>
      <c r="AY1106">
        <v>11.148200040000001</v>
      </c>
      <c r="AZ1106">
        <v>12.7560997</v>
      </c>
      <c r="BA1106" t="s">
        <v>120</v>
      </c>
      <c r="BB1106" t="s">
        <v>64</v>
      </c>
    </row>
    <row r="1107" spans="1:54" x14ac:dyDescent="0.3">
      <c r="A1107">
        <v>942</v>
      </c>
      <c r="B1107" t="s">
        <v>3560</v>
      </c>
      <c r="C1107" s="1">
        <v>42042</v>
      </c>
      <c r="D1107">
        <v>2</v>
      </c>
      <c r="E1107" t="s">
        <v>650</v>
      </c>
      <c r="F1107" t="s">
        <v>206</v>
      </c>
      <c r="H1107">
        <v>2015</v>
      </c>
      <c r="I1107" t="s">
        <v>3561</v>
      </c>
      <c r="J1107" t="s">
        <v>117</v>
      </c>
      <c r="K1107" t="s">
        <v>81</v>
      </c>
      <c r="L1107">
        <v>40</v>
      </c>
      <c r="M1107" t="s">
        <v>58</v>
      </c>
      <c r="N1107" t="s">
        <v>9703</v>
      </c>
      <c r="V1107">
        <v>40</v>
      </c>
      <c r="AH1107" t="s">
        <v>30</v>
      </c>
      <c r="AI1107" t="s">
        <v>31</v>
      </c>
      <c r="AT1107" t="s">
        <v>75</v>
      </c>
      <c r="AV1107" t="s">
        <v>3562</v>
      </c>
      <c r="AY1107">
        <v>11.148200040000001</v>
      </c>
      <c r="AZ1107">
        <v>12.7560997</v>
      </c>
      <c r="BA1107" t="s">
        <v>120</v>
      </c>
      <c r="BB1107" t="s">
        <v>64</v>
      </c>
    </row>
    <row r="1108" spans="1:54" x14ac:dyDescent="0.3">
      <c r="A1108">
        <v>973</v>
      </c>
      <c r="B1108" t="s">
        <v>3673</v>
      </c>
      <c r="C1108" s="1">
        <v>42062</v>
      </c>
      <c r="D1108">
        <v>2</v>
      </c>
      <c r="E1108" t="s">
        <v>650</v>
      </c>
      <c r="F1108" t="s">
        <v>203</v>
      </c>
      <c r="H1108">
        <v>2015</v>
      </c>
      <c r="J1108" t="s">
        <v>2985</v>
      </c>
      <c r="K1108" t="s">
        <v>336</v>
      </c>
      <c r="L1108">
        <v>12</v>
      </c>
      <c r="M1108" t="s">
        <v>58</v>
      </c>
      <c r="N1108" t="s">
        <v>9703</v>
      </c>
      <c r="V1108">
        <v>12</v>
      </c>
      <c r="AI1108" t="s">
        <v>31</v>
      </c>
      <c r="AT1108" t="s">
        <v>75</v>
      </c>
      <c r="AV1108" t="s">
        <v>3674</v>
      </c>
      <c r="AW1108" t="s">
        <v>3675</v>
      </c>
      <c r="AY1108">
        <v>11.03332996</v>
      </c>
      <c r="AZ1108">
        <v>11.72826004</v>
      </c>
      <c r="BA1108" t="s">
        <v>2989</v>
      </c>
      <c r="BB1108" t="s">
        <v>64</v>
      </c>
    </row>
    <row r="1109" spans="1:54" x14ac:dyDescent="0.3">
      <c r="A1109">
        <v>977</v>
      </c>
      <c r="B1109" t="s">
        <v>3685</v>
      </c>
      <c r="C1109" s="1">
        <v>42065</v>
      </c>
      <c r="D1109">
        <v>3</v>
      </c>
      <c r="E1109" t="s">
        <v>828</v>
      </c>
      <c r="F1109" t="s">
        <v>73</v>
      </c>
      <c r="H1109">
        <v>2015</v>
      </c>
      <c r="J1109" t="s">
        <v>736</v>
      </c>
      <c r="K1109" t="s">
        <v>81</v>
      </c>
      <c r="L1109">
        <v>74</v>
      </c>
      <c r="M1109" t="s">
        <v>58</v>
      </c>
      <c r="N1109" t="s">
        <v>9703</v>
      </c>
      <c r="V1109">
        <v>73</v>
      </c>
      <c r="W1109">
        <v>1</v>
      </c>
      <c r="AI1109" t="s">
        <v>31</v>
      </c>
      <c r="AT1109" t="s">
        <v>75</v>
      </c>
      <c r="AV1109" t="s">
        <v>3686</v>
      </c>
      <c r="AW1109" t="s">
        <v>3687</v>
      </c>
      <c r="AX1109" t="s">
        <v>3688</v>
      </c>
      <c r="AY1109">
        <v>11.64630032</v>
      </c>
      <c r="AZ1109">
        <v>13.4211998</v>
      </c>
      <c r="BA1109" t="s">
        <v>739</v>
      </c>
      <c r="BB1109" t="s">
        <v>64</v>
      </c>
    </row>
    <row r="1110" spans="1:54" x14ac:dyDescent="0.3">
      <c r="A1110">
        <v>1011</v>
      </c>
      <c r="B1110" t="s">
        <v>3804</v>
      </c>
      <c r="C1110" s="1">
        <v>42093</v>
      </c>
      <c r="D1110">
        <v>3</v>
      </c>
      <c r="E1110" t="s">
        <v>828</v>
      </c>
      <c r="F1110" t="s">
        <v>73</v>
      </c>
      <c r="H1110">
        <v>2015</v>
      </c>
      <c r="J1110" t="s">
        <v>3348</v>
      </c>
      <c r="K1110" t="s">
        <v>306</v>
      </c>
      <c r="L1110">
        <v>3</v>
      </c>
      <c r="M1110" t="s">
        <v>58</v>
      </c>
      <c r="N1110" t="s">
        <v>9703</v>
      </c>
      <c r="V1110">
        <v>3</v>
      </c>
      <c r="AI1110" t="s">
        <v>31</v>
      </c>
      <c r="AT1110" t="s">
        <v>75</v>
      </c>
      <c r="AV1110" t="s">
        <v>3805</v>
      </c>
      <c r="AY1110">
        <v>10.8226</v>
      </c>
      <c r="AZ1110">
        <v>10.77159977</v>
      </c>
      <c r="BA1110" t="s">
        <v>3789</v>
      </c>
      <c r="BB1110" t="s">
        <v>64</v>
      </c>
    </row>
    <row r="1111" spans="1:54" x14ac:dyDescent="0.3">
      <c r="A1111">
        <v>1025</v>
      </c>
      <c r="B1111" t="s">
        <v>3852</v>
      </c>
      <c r="C1111" s="1">
        <v>42116</v>
      </c>
      <c r="D1111">
        <v>4</v>
      </c>
      <c r="E1111" t="s">
        <v>949</v>
      </c>
      <c r="F1111" t="s">
        <v>169</v>
      </c>
      <c r="H1111">
        <v>2015</v>
      </c>
      <c r="I1111" t="s">
        <v>3853</v>
      </c>
      <c r="J1111" t="s">
        <v>1498</v>
      </c>
      <c r="K1111" t="s">
        <v>81</v>
      </c>
      <c r="M1111" t="s">
        <v>58</v>
      </c>
      <c r="N1111" t="s">
        <v>9703</v>
      </c>
      <c r="AV1111" t="s">
        <v>3854</v>
      </c>
      <c r="AW1111" t="s">
        <v>3855</v>
      </c>
      <c r="AY1111">
        <v>11.0854</v>
      </c>
      <c r="AZ1111">
        <v>13.69190025</v>
      </c>
      <c r="BA1111" t="s">
        <v>1499</v>
      </c>
      <c r="BB1111" t="s">
        <v>64</v>
      </c>
    </row>
    <row r="1112" spans="1:54" x14ac:dyDescent="0.3">
      <c r="A1112">
        <v>1026</v>
      </c>
      <c r="B1112" t="s">
        <v>3856</v>
      </c>
      <c r="C1112" s="1">
        <v>42115</v>
      </c>
      <c r="D1112">
        <v>4</v>
      </c>
      <c r="E1112" t="s">
        <v>949</v>
      </c>
      <c r="F1112" t="s">
        <v>100</v>
      </c>
      <c r="H1112">
        <v>2015</v>
      </c>
      <c r="I1112" t="s">
        <v>3857</v>
      </c>
      <c r="J1112" t="s">
        <v>348</v>
      </c>
      <c r="K1112" t="s">
        <v>81</v>
      </c>
      <c r="L1112">
        <v>10</v>
      </c>
      <c r="M1112" t="s">
        <v>58</v>
      </c>
      <c r="N1112" t="s">
        <v>9703</v>
      </c>
      <c r="V1112">
        <v>10</v>
      </c>
      <c r="AH1112" t="s">
        <v>30</v>
      </c>
      <c r="AI1112" t="s">
        <v>31</v>
      </c>
      <c r="AT1112" t="s">
        <v>75</v>
      </c>
      <c r="AU1112" t="s">
        <v>3858</v>
      </c>
      <c r="AV1112" t="s">
        <v>3859</v>
      </c>
      <c r="AW1112" t="s">
        <v>3860</v>
      </c>
      <c r="AX1112" t="s">
        <v>3861</v>
      </c>
      <c r="AY1112">
        <v>11.80855</v>
      </c>
      <c r="AZ1112">
        <v>12.491570469999999</v>
      </c>
      <c r="BA1112" t="s">
        <v>351</v>
      </c>
      <c r="BB1112" t="s">
        <v>64</v>
      </c>
    </row>
    <row r="1113" spans="1:54" x14ac:dyDescent="0.3">
      <c r="A1113">
        <v>1044</v>
      </c>
      <c r="B1113" t="s">
        <v>3920</v>
      </c>
      <c r="C1113" s="1">
        <v>42141</v>
      </c>
      <c r="D1113">
        <v>5</v>
      </c>
      <c r="E1113" t="s">
        <v>55</v>
      </c>
      <c r="F1113" t="s">
        <v>56</v>
      </c>
      <c r="H1113">
        <v>2015</v>
      </c>
      <c r="I1113" t="s">
        <v>3853</v>
      </c>
      <c r="J1113" t="s">
        <v>1498</v>
      </c>
      <c r="K1113" t="s">
        <v>81</v>
      </c>
      <c r="L1113">
        <v>21</v>
      </c>
      <c r="M1113" t="s">
        <v>58</v>
      </c>
      <c r="N1113" t="s">
        <v>9703</v>
      </c>
      <c r="V1113">
        <v>20</v>
      </c>
      <c r="W1113">
        <v>1</v>
      </c>
      <c r="AH1113" t="s">
        <v>30</v>
      </c>
      <c r="AI1113" t="s">
        <v>31</v>
      </c>
      <c r="AT1113" t="s">
        <v>75</v>
      </c>
      <c r="AU1113" t="s">
        <v>3921</v>
      </c>
      <c r="AV1113" t="s">
        <v>3922</v>
      </c>
      <c r="AW1113" t="s">
        <v>3923</v>
      </c>
      <c r="AX1113" t="s">
        <v>3924</v>
      </c>
      <c r="AY1113">
        <v>11.0854</v>
      </c>
      <c r="AZ1113">
        <v>13.69190025</v>
      </c>
      <c r="BA1113" t="s">
        <v>1499</v>
      </c>
      <c r="BB1113" t="s">
        <v>64</v>
      </c>
    </row>
    <row r="1114" spans="1:54" x14ac:dyDescent="0.3">
      <c r="A1114">
        <v>1047</v>
      </c>
      <c r="B1114" t="s">
        <v>3933</v>
      </c>
      <c r="C1114" s="1">
        <v>42146</v>
      </c>
      <c r="D1114">
        <v>5</v>
      </c>
      <c r="E1114" t="s">
        <v>55</v>
      </c>
      <c r="F1114" t="s">
        <v>203</v>
      </c>
      <c r="H1114">
        <v>2015</v>
      </c>
      <c r="I1114" t="s">
        <v>3853</v>
      </c>
      <c r="J1114" t="s">
        <v>1498</v>
      </c>
      <c r="K1114" t="s">
        <v>81</v>
      </c>
      <c r="L1114">
        <v>41</v>
      </c>
      <c r="M1114" t="s">
        <v>58</v>
      </c>
      <c r="N1114" t="s">
        <v>9703</v>
      </c>
      <c r="V1114">
        <v>40</v>
      </c>
      <c r="W1114">
        <v>1</v>
      </c>
      <c r="AH1114" t="s">
        <v>30</v>
      </c>
      <c r="AI1114" t="s">
        <v>31</v>
      </c>
      <c r="AT1114" t="s">
        <v>75</v>
      </c>
      <c r="AU1114" t="s">
        <v>3934</v>
      </c>
      <c r="AV1114" t="s">
        <v>3935</v>
      </c>
      <c r="AW1114" t="s">
        <v>3936</v>
      </c>
      <c r="AX1114" t="s">
        <v>3937</v>
      </c>
      <c r="AY1114">
        <v>11.0854</v>
      </c>
      <c r="AZ1114">
        <v>13.69190025</v>
      </c>
      <c r="BA1114" t="s">
        <v>1499</v>
      </c>
      <c r="BB1114" t="s">
        <v>64</v>
      </c>
    </row>
    <row r="1115" spans="1:54" x14ac:dyDescent="0.3">
      <c r="A1115">
        <v>1051</v>
      </c>
      <c r="B1115" t="s">
        <v>3950</v>
      </c>
      <c r="C1115" s="1">
        <v>42147</v>
      </c>
      <c r="D1115">
        <v>5</v>
      </c>
      <c r="E1115" t="s">
        <v>55</v>
      </c>
      <c r="F1115" t="s">
        <v>206</v>
      </c>
      <c r="H1115">
        <v>2015</v>
      </c>
      <c r="J1115" t="s">
        <v>1115</v>
      </c>
      <c r="K1115" t="s">
        <v>81</v>
      </c>
      <c r="L1115">
        <v>30</v>
      </c>
      <c r="M1115" t="s">
        <v>58</v>
      </c>
      <c r="N1115" t="s">
        <v>9703</v>
      </c>
      <c r="V1115">
        <v>30</v>
      </c>
      <c r="AI1115" t="s">
        <v>31</v>
      </c>
      <c r="AT1115" t="s">
        <v>75</v>
      </c>
      <c r="AV1115" t="s">
        <v>3951</v>
      </c>
      <c r="AW1115" t="s">
        <v>3952</v>
      </c>
      <c r="AX1115" t="s">
        <v>3953</v>
      </c>
      <c r="AY1115">
        <v>11.922499999999999</v>
      </c>
      <c r="AZ1115">
        <v>13.60130024</v>
      </c>
      <c r="BA1115" t="s">
        <v>1118</v>
      </c>
      <c r="BB1115" t="s">
        <v>64</v>
      </c>
    </row>
    <row r="1116" spans="1:54" x14ac:dyDescent="0.3">
      <c r="A1116">
        <v>1111</v>
      </c>
      <c r="B1116" t="s">
        <v>4176</v>
      </c>
      <c r="C1116" s="1">
        <v>42197</v>
      </c>
      <c r="D1116">
        <v>7</v>
      </c>
      <c r="E1116" t="s">
        <v>154</v>
      </c>
      <c r="F1116" t="s">
        <v>56</v>
      </c>
      <c r="H1116">
        <v>2015</v>
      </c>
      <c r="I1116" t="s">
        <v>1608</v>
      </c>
      <c r="J1116" t="s">
        <v>1609</v>
      </c>
      <c r="K1116" t="s">
        <v>81</v>
      </c>
      <c r="L1116">
        <v>7</v>
      </c>
      <c r="M1116" t="s">
        <v>58</v>
      </c>
      <c r="N1116" t="s">
        <v>9703</v>
      </c>
      <c r="V1116">
        <v>7</v>
      </c>
      <c r="AU1116" t="s">
        <v>4177</v>
      </c>
      <c r="AV1116" t="s">
        <v>4170</v>
      </c>
      <c r="AW1116" t="s">
        <v>4178</v>
      </c>
      <c r="AY1116">
        <v>13.09910011</v>
      </c>
      <c r="AZ1116">
        <v>12.511400220000001</v>
      </c>
      <c r="BA1116" t="s">
        <v>1612</v>
      </c>
      <c r="BB1116" t="s">
        <v>64</v>
      </c>
    </row>
    <row r="1117" spans="1:54" x14ac:dyDescent="0.3">
      <c r="A1117">
        <v>1144</v>
      </c>
      <c r="B1117" t="s">
        <v>4293</v>
      </c>
      <c r="C1117" s="1">
        <v>42222</v>
      </c>
      <c r="D1117">
        <v>8</v>
      </c>
      <c r="E1117" t="s">
        <v>212</v>
      </c>
      <c r="F1117" t="s">
        <v>88</v>
      </c>
      <c r="H1117">
        <v>2015</v>
      </c>
      <c r="I1117" t="s">
        <v>4294</v>
      </c>
      <c r="J1117" t="s">
        <v>484</v>
      </c>
      <c r="K1117" t="s">
        <v>336</v>
      </c>
      <c r="L1117">
        <v>9</v>
      </c>
      <c r="M1117" t="s">
        <v>58</v>
      </c>
      <c r="N1117" t="s">
        <v>9703</v>
      </c>
      <c r="AE1117">
        <v>9</v>
      </c>
      <c r="AH1117" t="s">
        <v>30</v>
      </c>
      <c r="AL1117" t="s">
        <v>75</v>
      </c>
      <c r="AT1117" t="s">
        <v>75</v>
      </c>
      <c r="AV1117" t="s">
        <v>4295</v>
      </c>
      <c r="AW1117" t="s">
        <v>4296</v>
      </c>
      <c r="AX1117" t="s">
        <v>4297</v>
      </c>
      <c r="AY1117">
        <v>11.28013039</v>
      </c>
      <c r="AZ1117">
        <v>11.310029979999999</v>
      </c>
      <c r="BA1117" t="s">
        <v>487</v>
      </c>
      <c r="BB1117" t="s">
        <v>64</v>
      </c>
    </row>
    <row r="1118" spans="1:54" x14ac:dyDescent="0.3">
      <c r="A1118">
        <v>1156</v>
      </c>
      <c r="B1118" t="s">
        <v>4343</v>
      </c>
      <c r="C1118" s="1">
        <v>42237</v>
      </c>
      <c r="D1118">
        <v>8</v>
      </c>
      <c r="E1118" t="s">
        <v>212</v>
      </c>
      <c r="F1118" t="s">
        <v>203</v>
      </c>
      <c r="H1118">
        <v>2015</v>
      </c>
      <c r="I1118" t="s">
        <v>4344</v>
      </c>
      <c r="J1118" t="s">
        <v>414</v>
      </c>
      <c r="K1118" t="s">
        <v>81</v>
      </c>
      <c r="L1118">
        <v>40</v>
      </c>
      <c r="M1118" t="s">
        <v>58</v>
      </c>
      <c r="N1118" t="s">
        <v>9703</v>
      </c>
      <c r="V1118">
        <v>40</v>
      </c>
      <c r="AT1118" t="s">
        <v>75</v>
      </c>
      <c r="AU1118" t="s">
        <v>4345</v>
      </c>
      <c r="AV1118" t="s">
        <v>4346</v>
      </c>
      <c r="AW1118" t="s">
        <v>4347</v>
      </c>
      <c r="AY1118">
        <v>12.925399779999999</v>
      </c>
      <c r="AZ1118">
        <v>13.559900280000001</v>
      </c>
      <c r="BA1118" t="s">
        <v>417</v>
      </c>
      <c r="BB1118" t="s">
        <v>64</v>
      </c>
    </row>
    <row r="1119" spans="1:54" x14ac:dyDescent="0.3">
      <c r="A1119">
        <v>1175</v>
      </c>
      <c r="B1119" t="s">
        <v>4417</v>
      </c>
      <c r="C1119" s="1">
        <v>42254</v>
      </c>
      <c r="D1119">
        <v>9</v>
      </c>
      <c r="E1119" t="s">
        <v>263</v>
      </c>
      <c r="F1119" t="s">
        <v>73</v>
      </c>
      <c r="H1119">
        <v>2015</v>
      </c>
      <c r="K1119" t="s">
        <v>132</v>
      </c>
      <c r="L1119">
        <v>10</v>
      </c>
      <c r="M1119" t="s">
        <v>58</v>
      </c>
      <c r="N1119" t="s">
        <v>9703</v>
      </c>
      <c r="V1119">
        <v>10</v>
      </c>
      <c r="AI1119" t="s">
        <v>31</v>
      </c>
      <c r="AT1119" t="s">
        <v>75</v>
      </c>
      <c r="AV1119" t="s">
        <v>4418</v>
      </c>
      <c r="AW1119" t="s">
        <v>4419</v>
      </c>
      <c r="AY1119">
        <v>12.99098015</v>
      </c>
      <c r="AZ1119">
        <v>7.6016101840000001</v>
      </c>
      <c r="BA1119" t="s">
        <v>1652</v>
      </c>
      <c r="BB1119" t="s">
        <v>64</v>
      </c>
    </row>
    <row r="1120" spans="1:54" x14ac:dyDescent="0.3">
      <c r="A1120">
        <v>1190</v>
      </c>
      <c r="B1120" t="s">
        <v>4470</v>
      </c>
      <c r="C1120" s="1">
        <v>42275</v>
      </c>
      <c r="D1120">
        <v>9</v>
      </c>
      <c r="E1120" t="s">
        <v>263</v>
      </c>
      <c r="F1120" t="s">
        <v>73</v>
      </c>
      <c r="H1120">
        <v>2015</v>
      </c>
      <c r="J1120" t="s">
        <v>1498</v>
      </c>
      <c r="K1120" t="s">
        <v>81</v>
      </c>
      <c r="L1120">
        <v>1</v>
      </c>
      <c r="M1120" t="s">
        <v>58</v>
      </c>
      <c r="N1120" t="s">
        <v>9703</v>
      </c>
      <c r="V1120">
        <v>1</v>
      </c>
      <c r="AI1120" t="s">
        <v>31</v>
      </c>
      <c r="AT1120" t="s">
        <v>75</v>
      </c>
      <c r="AV1120" t="s">
        <v>4471</v>
      </c>
      <c r="AW1120" t="s">
        <v>4472</v>
      </c>
      <c r="AY1120">
        <v>11.08539963</v>
      </c>
      <c r="AZ1120">
        <v>13.69190025</v>
      </c>
      <c r="BA1120" t="s">
        <v>1499</v>
      </c>
      <c r="BB1120" t="s">
        <v>64</v>
      </c>
    </row>
    <row r="1121" spans="1:54" x14ac:dyDescent="0.3">
      <c r="A1121">
        <v>1199</v>
      </c>
      <c r="B1121" t="s">
        <v>4511</v>
      </c>
      <c r="C1121" s="1">
        <v>42284</v>
      </c>
      <c r="D1121">
        <v>10</v>
      </c>
      <c r="E1121" t="s">
        <v>290</v>
      </c>
      <c r="F1121" t="s">
        <v>169</v>
      </c>
      <c r="H1121">
        <v>2015</v>
      </c>
      <c r="I1121" t="s">
        <v>2401</v>
      </c>
      <c r="J1121" t="s">
        <v>1376</v>
      </c>
      <c r="K1121" t="s">
        <v>336</v>
      </c>
      <c r="L1121">
        <v>107</v>
      </c>
      <c r="M1121" t="s">
        <v>58</v>
      </c>
      <c r="N1121" t="s">
        <v>9703</v>
      </c>
      <c r="V1121">
        <v>100</v>
      </c>
      <c r="W1121">
        <v>7</v>
      </c>
      <c r="AO1121" t="s">
        <v>59</v>
      </c>
      <c r="AV1121" t="s">
        <v>4512</v>
      </c>
      <c r="AW1121" t="s">
        <v>4513</v>
      </c>
      <c r="AY1121">
        <v>11.500060080000001</v>
      </c>
      <c r="AZ1121">
        <v>11.93356037</v>
      </c>
      <c r="BA1121" t="s">
        <v>1378</v>
      </c>
      <c r="BB1121" t="s">
        <v>64</v>
      </c>
    </row>
    <row r="1122" spans="1:54" x14ac:dyDescent="0.3">
      <c r="A1122">
        <v>1211</v>
      </c>
      <c r="B1122" t="s">
        <v>4559</v>
      </c>
      <c r="C1122" s="1">
        <v>42295</v>
      </c>
      <c r="D1122">
        <v>10</v>
      </c>
      <c r="E1122" t="s">
        <v>290</v>
      </c>
      <c r="F1122" t="s">
        <v>56</v>
      </c>
      <c r="H1122">
        <v>2015</v>
      </c>
      <c r="I1122" t="s">
        <v>4560</v>
      </c>
      <c r="J1122" t="s">
        <v>785</v>
      </c>
      <c r="K1122" t="s">
        <v>251</v>
      </c>
      <c r="L1122">
        <v>30</v>
      </c>
      <c r="M1122" t="s">
        <v>58</v>
      </c>
      <c r="N1122" t="s">
        <v>9703</v>
      </c>
      <c r="V1122">
        <v>30</v>
      </c>
      <c r="AI1122" t="s">
        <v>31</v>
      </c>
      <c r="AT1122" t="s">
        <v>75</v>
      </c>
      <c r="AV1122" t="s">
        <v>4561</v>
      </c>
      <c r="AW1122" t="s">
        <v>4562</v>
      </c>
      <c r="AX1122" t="s">
        <v>4563</v>
      </c>
      <c r="AY1122">
        <v>10.802499770000001</v>
      </c>
      <c r="AZ1122">
        <v>13.452899929999999</v>
      </c>
      <c r="BA1122" t="s">
        <v>788</v>
      </c>
      <c r="BB1122" t="s">
        <v>64</v>
      </c>
    </row>
    <row r="1123" spans="1:54" x14ac:dyDescent="0.3">
      <c r="A1123">
        <v>1213</v>
      </c>
      <c r="B1123" t="s">
        <v>4568</v>
      </c>
      <c r="C1123" s="1">
        <v>42297</v>
      </c>
      <c r="D1123">
        <v>10</v>
      </c>
      <c r="E1123" t="s">
        <v>290</v>
      </c>
      <c r="F1123" t="s">
        <v>100</v>
      </c>
      <c r="H1123">
        <v>2015</v>
      </c>
      <c r="J1123" t="s">
        <v>785</v>
      </c>
      <c r="K1123" t="s">
        <v>251</v>
      </c>
      <c r="L1123">
        <v>150</v>
      </c>
      <c r="M1123" t="s">
        <v>58</v>
      </c>
      <c r="N1123" t="s">
        <v>9703</v>
      </c>
      <c r="P1123" t="s">
        <v>2538</v>
      </c>
      <c r="V1123">
        <v>150</v>
      </c>
      <c r="AT1123" t="s">
        <v>75</v>
      </c>
      <c r="AV1123" t="s">
        <v>4569</v>
      </c>
      <c r="AY1123">
        <v>10.802499770000001</v>
      </c>
      <c r="AZ1123">
        <v>13.452899929999999</v>
      </c>
      <c r="BA1123" t="s">
        <v>788</v>
      </c>
      <c r="BB1123" t="s">
        <v>64</v>
      </c>
    </row>
    <row r="1124" spans="1:54" x14ac:dyDescent="0.3">
      <c r="A1124">
        <v>1225</v>
      </c>
      <c r="B1124" t="s">
        <v>4614</v>
      </c>
      <c r="C1124" s="1">
        <v>42309</v>
      </c>
      <c r="D1124">
        <v>11</v>
      </c>
      <c r="E1124" t="s">
        <v>327</v>
      </c>
      <c r="F1124" t="s">
        <v>56</v>
      </c>
      <c r="H1124">
        <v>2015</v>
      </c>
      <c r="I1124" t="s">
        <v>4615</v>
      </c>
      <c r="J1124" t="s">
        <v>80</v>
      </c>
      <c r="K1124" t="s">
        <v>81</v>
      </c>
      <c r="L1124">
        <v>4</v>
      </c>
      <c r="M1124" t="s">
        <v>58</v>
      </c>
      <c r="N1124" t="s">
        <v>9703</v>
      </c>
      <c r="V1124">
        <v>4</v>
      </c>
      <c r="AI1124" t="s">
        <v>31</v>
      </c>
      <c r="AS1124" t="s">
        <v>41</v>
      </c>
      <c r="AV1124" t="s">
        <v>4613</v>
      </c>
      <c r="AW1124" t="s">
        <v>4616</v>
      </c>
      <c r="AX1124" t="s">
        <v>4617</v>
      </c>
      <c r="AY1124">
        <v>11.848400120000001</v>
      </c>
      <c r="AZ1124">
        <v>13.17329979</v>
      </c>
      <c r="BA1124" t="s">
        <v>85</v>
      </c>
      <c r="BB1124" t="s">
        <v>64</v>
      </c>
    </row>
    <row r="1125" spans="1:54" x14ac:dyDescent="0.3">
      <c r="A1125">
        <v>1232</v>
      </c>
      <c r="B1125" t="s">
        <v>4643</v>
      </c>
      <c r="C1125" s="1">
        <v>42322</v>
      </c>
      <c r="D1125">
        <v>11</v>
      </c>
      <c r="E1125" t="s">
        <v>327</v>
      </c>
      <c r="F1125" t="s">
        <v>206</v>
      </c>
      <c r="H1125">
        <v>2015</v>
      </c>
      <c r="I1125" t="s">
        <v>3853</v>
      </c>
      <c r="J1125" t="s">
        <v>1498</v>
      </c>
      <c r="K1125" t="s">
        <v>81</v>
      </c>
      <c r="L1125">
        <v>5</v>
      </c>
      <c r="M1125" t="s">
        <v>58</v>
      </c>
      <c r="N1125" t="s">
        <v>9703</v>
      </c>
      <c r="V1125">
        <v>5</v>
      </c>
      <c r="AI1125" t="s">
        <v>31</v>
      </c>
      <c r="AT1125" t="s">
        <v>75</v>
      </c>
      <c r="AV1125" t="s">
        <v>4644</v>
      </c>
      <c r="AY1125">
        <v>11.08539963</v>
      </c>
      <c r="AZ1125">
        <v>13.69190025</v>
      </c>
      <c r="BA1125" t="s">
        <v>1499</v>
      </c>
      <c r="BB1125" t="s">
        <v>64</v>
      </c>
    </row>
    <row r="1126" spans="1:54" x14ac:dyDescent="0.3">
      <c r="A1126">
        <v>1236</v>
      </c>
      <c r="B1126" t="s">
        <v>4656</v>
      </c>
      <c r="C1126" s="1">
        <v>42324</v>
      </c>
      <c r="D1126">
        <v>11</v>
      </c>
      <c r="E1126" t="s">
        <v>327</v>
      </c>
      <c r="F1126" t="s">
        <v>73</v>
      </c>
      <c r="H1126">
        <v>2015</v>
      </c>
      <c r="I1126" t="s">
        <v>4657</v>
      </c>
      <c r="J1126" t="s">
        <v>117</v>
      </c>
      <c r="K1126" t="s">
        <v>81</v>
      </c>
      <c r="L1126">
        <v>26</v>
      </c>
      <c r="M1126" t="s">
        <v>58</v>
      </c>
      <c r="N1126" t="s">
        <v>9703</v>
      </c>
      <c r="V1126">
        <v>26</v>
      </c>
      <c r="AT1126" t="s">
        <v>75</v>
      </c>
      <c r="AV1126" t="s">
        <v>4658</v>
      </c>
      <c r="AW1126" t="s">
        <v>4659</v>
      </c>
      <c r="AY1126">
        <v>11.148200040000001</v>
      </c>
      <c r="AZ1126">
        <v>12.7560997</v>
      </c>
      <c r="BA1126" t="s">
        <v>120</v>
      </c>
      <c r="BB1126" t="s">
        <v>64</v>
      </c>
    </row>
    <row r="1127" spans="1:54" x14ac:dyDescent="0.3">
      <c r="A1127">
        <v>1254</v>
      </c>
      <c r="B1127" t="s">
        <v>4727</v>
      </c>
      <c r="C1127" s="1">
        <v>42344</v>
      </c>
      <c r="D1127">
        <v>12</v>
      </c>
      <c r="E1127" t="s">
        <v>390</v>
      </c>
      <c r="F1127" t="s">
        <v>56</v>
      </c>
      <c r="H1127">
        <v>2015</v>
      </c>
      <c r="I1127" t="s">
        <v>2416</v>
      </c>
      <c r="J1127" t="s">
        <v>1498</v>
      </c>
      <c r="K1127" t="s">
        <v>81</v>
      </c>
      <c r="L1127">
        <v>8</v>
      </c>
      <c r="M1127" t="s">
        <v>58</v>
      </c>
      <c r="N1127" t="s">
        <v>9703</v>
      </c>
      <c r="V1127">
        <v>5</v>
      </c>
      <c r="W1127">
        <v>3</v>
      </c>
      <c r="AT1127" t="s">
        <v>75</v>
      </c>
      <c r="AU1127" t="s">
        <v>4728</v>
      </c>
      <c r="AV1127" t="s">
        <v>4729</v>
      </c>
      <c r="AW1127" t="s">
        <v>4730</v>
      </c>
      <c r="AX1127" t="s">
        <v>4731</v>
      </c>
      <c r="AY1127">
        <v>11.08539963</v>
      </c>
      <c r="AZ1127">
        <v>13.69190025</v>
      </c>
      <c r="BA1127" t="s">
        <v>1499</v>
      </c>
      <c r="BB1127" t="s">
        <v>64</v>
      </c>
    </row>
    <row r="1128" spans="1:54" x14ac:dyDescent="0.3">
      <c r="A1128">
        <v>1266</v>
      </c>
      <c r="B1128" t="s">
        <v>4770</v>
      </c>
      <c r="C1128" s="1">
        <v>42365</v>
      </c>
      <c r="D1128">
        <v>12</v>
      </c>
      <c r="E1128" t="s">
        <v>390</v>
      </c>
      <c r="F1128" t="s">
        <v>56</v>
      </c>
      <c r="H1128">
        <v>2015</v>
      </c>
      <c r="I1128" t="s">
        <v>4771</v>
      </c>
      <c r="J1128" t="s">
        <v>80</v>
      </c>
      <c r="K1128" t="s">
        <v>81</v>
      </c>
      <c r="L1128">
        <v>10</v>
      </c>
      <c r="M1128" t="s">
        <v>58</v>
      </c>
      <c r="N1128" t="s">
        <v>9703</v>
      </c>
      <c r="V1128">
        <v>10</v>
      </c>
      <c r="AH1128" t="s">
        <v>30</v>
      </c>
      <c r="AI1128" t="s">
        <v>31</v>
      </c>
      <c r="AT1128" t="s">
        <v>75</v>
      </c>
      <c r="AV1128" t="s">
        <v>4772</v>
      </c>
      <c r="AW1128" t="s">
        <v>4773</v>
      </c>
      <c r="AY1128">
        <v>11.848400120000001</v>
      </c>
      <c r="AZ1128">
        <v>13.17329979</v>
      </c>
      <c r="BA1128" t="s">
        <v>85</v>
      </c>
      <c r="BB1128" t="s">
        <v>64</v>
      </c>
    </row>
    <row r="1129" spans="1:54" x14ac:dyDescent="0.3">
      <c r="A1129">
        <v>1277</v>
      </c>
      <c r="B1129" t="s">
        <v>4816</v>
      </c>
      <c r="C1129" s="1">
        <v>42387</v>
      </c>
      <c r="D1129">
        <v>1</v>
      </c>
      <c r="E1129" t="s">
        <v>500</v>
      </c>
      <c r="F1129" t="s">
        <v>73</v>
      </c>
      <c r="H1129">
        <v>2016</v>
      </c>
      <c r="J1129" t="s">
        <v>1683</v>
      </c>
      <c r="K1129" t="s">
        <v>81</v>
      </c>
      <c r="L1129">
        <v>10</v>
      </c>
      <c r="M1129" t="s">
        <v>58</v>
      </c>
      <c r="N1129" t="s">
        <v>9703</v>
      </c>
      <c r="V1129">
        <v>10</v>
      </c>
      <c r="AI1129" t="s">
        <v>31</v>
      </c>
      <c r="AT1129" t="s">
        <v>75</v>
      </c>
      <c r="AV1129" t="s">
        <v>4817</v>
      </c>
      <c r="AY1129">
        <v>12.241200449999999</v>
      </c>
      <c r="AZ1129">
        <v>13.869500159999999</v>
      </c>
      <c r="BA1129" t="s">
        <v>1686</v>
      </c>
      <c r="BB1129" t="s">
        <v>64</v>
      </c>
    </row>
    <row r="1130" spans="1:54" x14ac:dyDescent="0.3">
      <c r="A1130">
        <v>1278</v>
      </c>
      <c r="B1130" t="s">
        <v>4818</v>
      </c>
      <c r="C1130" s="1">
        <v>42389</v>
      </c>
      <c r="D1130">
        <v>1</v>
      </c>
      <c r="E1130" t="s">
        <v>500</v>
      </c>
      <c r="F1130" t="s">
        <v>169</v>
      </c>
      <c r="H1130">
        <v>2016</v>
      </c>
      <c r="I1130" t="s">
        <v>4819</v>
      </c>
      <c r="J1130" t="s">
        <v>117</v>
      </c>
      <c r="K1130" t="s">
        <v>81</v>
      </c>
      <c r="L1130">
        <v>3</v>
      </c>
      <c r="M1130" t="s">
        <v>58</v>
      </c>
      <c r="N1130" t="s">
        <v>9703</v>
      </c>
      <c r="V1130">
        <v>3</v>
      </c>
      <c r="AI1130" t="s">
        <v>31</v>
      </c>
      <c r="AT1130" t="s">
        <v>75</v>
      </c>
      <c r="AV1130" t="s">
        <v>4817</v>
      </c>
      <c r="AY1130">
        <v>11.148200040000001</v>
      </c>
      <c r="AZ1130">
        <v>12.7560997</v>
      </c>
      <c r="BA1130" t="s">
        <v>120</v>
      </c>
      <c r="BB1130" t="s">
        <v>64</v>
      </c>
    </row>
    <row r="1131" spans="1:54" x14ac:dyDescent="0.3">
      <c r="A1131">
        <v>1279</v>
      </c>
      <c r="B1131" t="s">
        <v>4820</v>
      </c>
      <c r="C1131" s="1">
        <v>42389</v>
      </c>
      <c r="D1131">
        <v>1</v>
      </c>
      <c r="E1131" t="s">
        <v>500</v>
      </c>
      <c r="F1131" t="s">
        <v>169</v>
      </c>
      <c r="H1131">
        <v>2016</v>
      </c>
      <c r="J1131" t="s">
        <v>1683</v>
      </c>
      <c r="K1131" t="s">
        <v>81</v>
      </c>
      <c r="L1131">
        <v>20</v>
      </c>
      <c r="M1131" t="s">
        <v>58</v>
      </c>
      <c r="N1131" t="s">
        <v>9703</v>
      </c>
      <c r="V1131">
        <v>21</v>
      </c>
      <c r="AI1131" t="s">
        <v>31</v>
      </c>
      <c r="AT1131" t="s">
        <v>75</v>
      </c>
      <c r="AV1131" t="s">
        <v>4817</v>
      </c>
      <c r="AY1131">
        <v>12.241200449999999</v>
      </c>
      <c r="AZ1131">
        <v>13.869500159999999</v>
      </c>
      <c r="BA1131" t="s">
        <v>1686</v>
      </c>
      <c r="BB1131" t="s">
        <v>64</v>
      </c>
    </row>
    <row r="1132" spans="1:54" x14ac:dyDescent="0.3">
      <c r="A1132">
        <v>1281</v>
      </c>
      <c r="B1132" t="s">
        <v>4823</v>
      </c>
      <c r="C1132" s="1">
        <v>42390</v>
      </c>
      <c r="D1132">
        <v>1</v>
      </c>
      <c r="E1132" t="s">
        <v>500</v>
      </c>
      <c r="F1132" t="s">
        <v>88</v>
      </c>
      <c r="H1132">
        <v>2016</v>
      </c>
      <c r="I1132" t="s">
        <v>4824</v>
      </c>
      <c r="J1132" t="s">
        <v>1498</v>
      </c>
      <c r="K1132" t="s">
        <v>81</v>
      </c>
      <c r="L1132">
        <v>8</v>
      </c>
      <c r="M1132" t="s">
        <v>58</v>
      </c>
      <c r="N1132" t="s">
        <v>9703</v>
      </c>
      <c r="V1132">
        <v>8</v>
      </c>
      <c r="AI1132" t="s">
        <v>31</v>
      </c>
      <c r="AT1132" t="s">
        <v>75</v>
      </c>
      <c r="AV1132" t="s">
        <v>4817</v>
      </c>
      <c r="AY1132">
        <v>11.08539963</v>
      </c>
      <c r="AZ1132">
        <v>13.69190025</v>
      </c>
      <c r="BA1132" t="s">
        <v>1499</v>
      </c>
      <c r="BB1132" t="s">
        <v>64</v>
      </c>
    </row>
    <row r="1133" spans="1:54" x14ac:dyDescent="0.3">
      <c r="A1133">
        <v>1282</v>
      </c>
      <c r="B1133" t="s">
        <v>4825</v>
      </c>
      <c r="C1133" s="1">
        <v>42390</v>
      </c>
      <c r="D1133">
        <v>1</v>
      </c>
      <c r="E1133" t="s">
        <v>500</v>
      </c>
      <c r="F1133" t="s">
        <v>88</v>
      </c>
      <c r="H1133">
        <v>2016</v>
      </c>
      <c r="J1133" t="s">
        <v>999</v>
      </c>
      <c r="K1133" t="s">
        <v>81</v>
      </c>
      <c r="L1133">
        <v>20</v>
      </c>
      <c r="M1133" t="s">
        <v>58</v>
      </c>
      <c r="N1133" t="s">
        <v>9703</v>
      </c>
      <c r="V1133">
        <v>20</v>
      </c>
      <c r="AI1133" t="s">
        <v>31</v>
      </c>
      <c r="AT1133" t="s">
        <v>75</v>
      </c>
      <c r="AV1133" t="s">
        <v>4817</v>
      </c>
      <c r="AY1133">
        <v>12.04399967</v>
      </c>
      <c r="AZ1133">
        <v>13.921400070000001</v>
      </c>
      <c r="BA1133" t="s">
        <v>1003</v>
      </c>
      <c r="BB1133" t="s">
        <v>64</v>
      </c>
    </row>
    <row r="1134" spans="1:54" x14ac:dyDescent="0.3">
      <c r="A1134">
        <v>1283</v>
      </c>
      <c r="B1134" t="s">
        <v>4826</v>
      </c>
      <c r="C1134" s="1">
        <v>42390</v>
      </c>
      <c r="D1134">
        <v>1</v>
      </c>
      <c r="E1134" t="s">
        <v>500</v>
      </c>
      <c r="F1134" t="s">
        <v>88</v>
      </c>
      <c r="H1134">
        <v>2016</v>
      </c>
      <c r="J1134" t="s">
        <v>938</v>
      </c>
      <c r="K1134" t="s">
        <v>81</v>
      </c>
      <c r="L1134">
        <v>4</v>
      </c>
      <c r="M1134" t="s">
        <v>58</v>
      </c>
      <c r="N1134" t="s">
        <v>9703</v>
      </c>
      <c r="V1134">
        <v>4</v>
      </c>
      <c r="AI1134" t="s">
        <v>31</v>
      </c>
      <c r="AT1134" t="s">
        <v>75</v>
      </c>
      <c r="AV1134" t="s">
        <v>4817</v>
      </c>
      <c r="AW1134" t="s">
        <v>4827</v>
      </c>
      <c r="AY1134">
        <v>10.65087986</v>
      </c>
      <c r="AZ1134">
        <v>12.90927029</v>
      </c>
      <c r="BA1134" t="s">
        <v>941</v>
      </c>
      <c r="BB1134" t="s">
        <v>64</v>
      </c>
    </row>
    <row r="1135" spans="1:54" x14ac:dyDescent="0.3">
      <c r="A1135">
        <v>1284</v>
      </c>
      <c r="B1135" t="s">
        <v>4828</v>
      </c>
      <c r="C1135" s="1">
        <v>42391</v>
      </c>
      <c r="D1135">
        <v>1</v>
      </c>
      <c r="E1135" t="s">
        <v>500</v>
      </c>
      <c r="F1135" t="s">
        <v>203</v>
      </c>
      <c r="H1135">
        <v>2016</v>
      </c>
      <c r="J1135" t="s">
        <v>1498</v>
      </c>
      <c r="K1135" t="s">
        <v>81</v>
      </c>
      <c r="L1135">
        <v>10</v>
      </c>
      <c r="M1135" t="s">
        <v>58</v>
      </c>
      <c r="N1135" t="s">
        <v>9703</v>
      </c>
      <c r="V1135">
        <v>10</v>
      </c>
      <c r="AI1135" t="s">
        <v>31</v>
      </c>
      <c r="AT1135" t="s">
        <v>75</v>
      </c>
      <c r="AV1135" t="s">
        <v>4829</v>
      </c>
      <c r="AY1135">
        <v>11.08539963</v>
      </c>
      <c r="AZ1135">
        <v>13.69190025</v>
      </c>
      <c r="BA1135" t="s">
        <v>1499</v>
      </c>
      <c r="BB1135" t="s">
        <v>64</v>
      </c>
    </row>
    <row r="1136" spans="1:54" x14ac:dyDescent="0.3">
      <c r="A1136">
        <v>1285</v>
      </c>
      <c r="B1136" t="s">
        <v>4830</v>
      </c>
      <c r="C1136" s="1">
        <v>42391</v>
      </c>
      <c r="D1136">
        <v>1</v>
      </c>
      <c r="E1136" t="s">
        <v>500</v>
      </c>
      <c r="F1136" t="s">
        <v>203</v>
      </c>
      <c r="H1136">
        <v>2016</v>
      </c>
      <c r="J1136" t="s">
        <v>80</v>
      </c>
      <c r="K1136" t="s">
        <v>81</v>
      </c>
      <c r="L1136">
        <v>3</v>
      </c>
      <c r="M1136" t="s">
        <v>58</v>
      </c>
      <c r="N1136" t="s">
        <v>9703</v>
      </c>
      <c r="V1136">
        <v>3</v>
      </c>
      <c r="AI1136" t="s">
        <v>31</v>
      </c>
      <c r="AK1136" t="s">
        <v>33</v>
      </c>
      <c r="AT1136" t="s">
        <v>75</v>
      </c>
      <c r="AV1136" t="s">
        <v>4831</v>
      </c>
      <c r="AW1136" t="s">
        <v>4832</v>
      </c>
      <c r="AX1136" t="s">
        <v>4829</v>
      </c>
      <c r="AY1136">
        <v>11.848400120000001</v>
      </c>
      <c r="AZ1136">
        <v>13.17329979</v>
      </c>
      <c r="BA1136" t="s">
        <v>85</v>
      </c>
      <c r="BB1136" t="s">
        <v>64</v>
      </c>
    </row>
    <row r="1137" spans="1:54" x14ac:dyDescent="0.3">
      <c r="A1137">
        <v>1305</v>
      </c>
      <c r="B1137" t="s">
        <v>4903</v>
      </c>
      <c r="C1137" s="1">
        <v>42417</v>
      </c>
      <c r="D1137">
        <v>2</v>
      </c>
      <c r="E1137" t="s">
        <v>650</v>
      </c>
      <c r="F1137" t="s">
        <v>169</v>
      </c>
      <c r="H1137">
        <v>2016</v>
      </c>
      <c r="I1137" t="s">
        <v>4904</v>
      </c>
      <c r="J1137" t="s">
        <v>1498</v>
      </c>
      <c r="K1137" t="s">
        <v>81</v>
      </c>
      <c r="L1137">
        <v>10</v>
      </c>
      <c r="M1137" t="s">
        <v>58</v>
      </c>
      <c r="N1137" t="s">
        <v>9703</v>
      </c>
      <c r="V1137">
        <v>10</v>
      </c>
      <c r="AI1137" t="s">
        <v>31</v>
      </c>
      <c r="AT1137" t="s">
        <v>75</v>
      </c>
      <c r="AU1137" t="s">
        <v>4905</v>
      </c>
      <c r="AV1137" t="s">
        <v>4906</v>
      </c>
      <c r="AY1137">
        <v>11.08539963</v>
      </c>
      <c r="AZ1137">
        <v>13.69190025</v>
      </c>
      <c r="BA1137" t="s">
        <v>1499</v>
      </c>
      <c r="BB1137" t="s">
        <v>64</v>
      </c>
    </row>
    <row r="1138" spans="1:54" x14ac:dyDescent="0.3">
      <c r="A1138">
        <v>1307</v>
      </c>
      <c r="B1138" t="s">
        <v>4912</v>
      </c>
      <c r="C1138" s="1">
        <v>42424</v>
      </c>
      <c r="D1138">
        <v>2</v>
      </c>
      <c r="E1138" t="s">
        <v>650</v>
      </c>
      <c r="F1138" t="s">
        <v>169</v>
      </c>
      <c r="H1138">
        <v>2016</v>
      </c>
      <c r="J1138" t="s">
        <v>999</v>
      </c>
      <c r="K1138" t="s">
        <v>81</v>
      </c>
      <c r="L1138">
        <v>28</v>
      </c>
      <c r="M1138" t="s">
        <v>58</v>
      </c>
      <c r="N1138" t="s">
        <v>9703</v>
      </c>
      <c r="V1138">
        <v>26</v>
      </c>
      <c r="W1138">
        <v>1</v>
      </c>
      <c r="Y1138">
        <v>1</v>
      </c>
      <c r="AT1138" t="s">
        <v>75</v>
      </c>
      <c r="AV1138" t="s">
        <v>4913</v>
      </c>
      <c r="AW1138" t="s">
        <v>4914</v>
      </c>
      <c r="AX1138" t="s">
        <v>4915</v>
      </c>
      <c r="AY1138">
        <v>12.04399967</v>
      </c>
      <c r="AZ1138">
        <v>13.921400070000001</v>
      </c>
      <c r="BA1138" t="s">
        <v>1003</v>
      </c>
      <c r="BB1138" t="s">
        <v>64</v>
      </c>
    </row>
    <row r="1139" spans="1:54" x14ac:dyDescent="0.3">
      <c r="A1139">
        <v>1309</v>
      </c>
      <c r="B1139" t="s">
        <v>4920</v>
      </c>
      <c r="C1139" s="1">
        <v>42427</v>
      </c>
      <c r="D1139">
        <v>2</v>
      </c>
      <c r="E1139" t="s">
        <v>650</v>
      </c>
      <c r="F1139" t="s">
        <v>206</v>
      </c>
      <c r="H1139">
        <v>2016</v>
      </c>
      <c r="I1139" t="s">
        <v>4921</v>
      </c>
      <c r="J1139" t="s">
        <v>999</v>
      </c>
      <c r="K1139" t="s">
        <v>81</v>
      </c>
      <c r="L1139">
        <v>37</v>
      </c>
      <c r="M1139" t="s">
        <v>58</v>
      </c>
      <c r="N1139" t="s">
        <v>9703</v>
      </c>
      <c r="V1139">
        <v>37</v>
      </c>
      <c r="AI1139" t="s">
        <v>31</v>
      </c>
      <c r="AT1139" t="s">
        <v>75</v>
      </c>
      <c r="AV1139" t="s">
        <v>4922</v>
      </c>
      <c r="AY1139">
        <v>12.04399967</v>
      </c>
      <c r="AZ1139">
        <v>13.921400070000001</v>
      </c>
      <c r="BA1139" t="s">
        <v>1003</v>
      </c>
      <c r="BB1139" t="s">
        <v>64</v>
      </c>
    </row>
    <row r="1140" spans="1:54" x14ac:dyDescent="0.3">
      <c r="A1140">
        <v>1313</v>
      </c>
      <c r="B1140" t="s">
        <v>4931</v>
      </c>
      <c r="C1140" s="1">
        <v>42439</v>
      </c>
      <c r="D1140">
        <v>3</v>
      </c>
      <c r="E1140" t="s">
        <v>828</v>
      </c>
      <c r="F1140" t="s">
        <v>88</v>
      </c>
      <c r="H1140">
        <v>2016</v>
      </c>
      <c r="I1140" t="s">
        <v>4932</v>
      </c>
      <c r="J1140" t="s">
        <v>414</v>
      </c>
      <c r="K1140" t="s">
        <v>81</v>
      </c>
      <c r="L1140">
        <v>1</v>
      </c>
      <c r="M1140" t="s">
        <v>58</v>
      </c>
      <c r="N1140" t="s">
        <v>9703</v>
      </c>
      <c r="V1140">
        <v>1</v>
      </c>
      <c r="AI1140" t="s">
        <v>31</v>
      </c>
      <c r="AL1140" t="s">
        <v>75</v>
      </c>
      <c r="AT1140" t="s">
        <v>75</v>
      </c>
      <c r="AV1140" t="s">
        <v>4933</v>
      </c>
      <c r="AW1140" t="s">
        <v>4934</v>
      </c>
      <c r="AX1140" t="s">
        <v>4935</v>
      </c>
      <c r="AY1140">
        <v>12.925399779999999</v>
      </c>
      <c r="AZ1140">
        <v>13.559900280000001</v>
      </c>
      <c r="BA1140" t="s">
        <v>417</v>
      </c>
      <c r="BB1140" t="s">
        <v>64</v>
      </c>
    </row>
    <row r="1141" spans="1:54" x14ac:dyDescent="0.3">
      <c r="A1141">
        <v>1314</v>
      </c>
      <c r="B1141" t="s">
        <v>4936</v>
      </c>
      <c r="C1141" s="1">
        <v>42442</v>
      </c>
      <c r="D1141">
        <v>3</v>
      </c>
      <c r="E1141" t="s">
        <v>828</v>
      </c>
      <c r="F1141" t="s">
        <v>56</v>
      </c>
      <c r="H1141">
        <v>2016</v>
      </c>
      <c r="I1141" t="s">
        <v>1827</v>
      </c>
      <c r="J1141" t="s">
        <v>1498</v>
      </c>
      <c r="K1141" t="s">
        <v>81</v>
      </c>
      <c r="L1141">
        <v>17</v>
      </c>
      <c r="M1141" t="s">
        <v>58</v>
      </c>
      <c r="N1141" t="s">
        <v>9703</v>
      </c>
      <c r="V1141">
        <v>17</v>
      </c>
      <c r="AT1141" t="s">
        <v>75</v>
      </c>
      <c r="AU1141" t="s">
        <v>4937</v>
      </c>
      <c r="AV1141" t="s">
        <v>4938</v>
      </c>
      <c r="AW1141" t="s">
        <v>4939</v>
      </c>
      <c r="AY1141">
        <v>11.08539963</v>
      </c>
      <c r="AZ1141">
        <v>13.69190025</v>
      </c>
      <c r="BA1141" t="s">
        <v>1499</v>
      </c>
      <c r="BB1141" t="s">
        <v>64</v>
      </c>
    </row>
    <row r="1142" spans="1:54" x14ac:dyDescent="0.3">
      <c r="A1142">
        <v>1318</v>
      </c>
      <c r="B1142" t="s">
        <v>4949</v>
      </c>
      <c r="C1142" s="1">
        <v>42445</v>
      </c>
      <c r="D1142">
        <v>3</v>
      </c>
      <c r="E1142" t="s">
        <v>828</v>
      </c>
      <c r="F1142" t="s">
        <v>169</v>
      </c>
      <c r="H1142">
        <v>2016</v>
      </c>
      <c r="I1142" t="s">
        <v>4950</v>
      </c>
      <c r="J1142" t="s">
        <v>117</v>
      </c>
      <c r="K1142" t="s">
        <v>81</v>
      </c>
      <c r="L1142">
        <v>2</v>
      </c>
      <c r="M1142" t="s">
        <v>58</v>
      </c>
      <c r="N1142" t="s">
        <v>9703</v>
      </c>
      <c r="V1142">
        <v>2</v>
      </c>
      <c r="AH1142" t="s">
        <v>30</v>
      </c>
      <c r="AT1142" t="s">
        <v>75</v>
      </c>
      <c r="AV1142" t="s">
        <v>4951</v>
      </c>
      <c r="AY1142">
        <v>11.148200040000001</v>
      </c>
      <c r="AZ1142">
        <v>12.7560997</v>
      </c>
      <c r="BA1142" t="s">
        <v>120</v>
      </c>
      <c r="BB1142" t="s">
        <v>64</v>
      </c>
    </row>
    <row r="1143" spans="1:54" x14ac:dyDescent="0.3">
      <c r="A1143">
        <v>1322</v>
      </c>
      <c r="B1143" t="s">
        <v>4965</v>
      </c>
      <c r="C1143" s="1">
        <v>42454</v>
      </c>
      <c r="D1143">
        <v>3</v>
      </c>
      <c r="E1143" t="s">
        <v>828</v>
      </c>
      <c r="F1143" t="s">
        <v>203</v>
      </c>
      <c r="H1143">
        <v>2016</v>
      </c>
      <c r="I1143" t="s">
        <v>4966</v>
      </c>
      <c r="J1143" t="s">
        <v>80</v>
      </c>
      <c r="K1143" t="s">
        <v>81</v>
      </c>
      <c r="L1143">
        <v>2</v>
      </c>
      <c r="M1143" t="s">
        <v>58</v>
      </c>
      <c r="N1143" t="s">
        <v>9703</v>
      </c>
      <c r="V1143">
        <v>2</v>
      </c>
      <c r="AI1143" t="s">
        <v>31</v>
      </c>
      <c r="AK1143" t="s">
        <v>33</v>
      </c>
      <c r="AT1143" t="s">
        <v>75</v>
      </c>
      <c r="AV1143" t="s">
        <v>4967</v>
      </c>
      <c r="AW1143" t="s">
        <v>4968</v>
      </c>
      <c r="AX1143" t="s">
        <v>4969</v>
      </c>
      <c r="AY1143">
        <v>11.848400120000001</v>
      </c>
      <c r="AZ1143">
        <v>13.17329979</v>
      </c>
      <c r="BA1143" t="s">
        <v>85</v>
      </c>
      <c r="BB1143" t="s">
        <v>64</v>
      </c>
    </row>
    <row r="1144" spans="1:54" x14ac:dyDescent="0.3">
      <c r="A1144">
        <v>1326</v>
      </c>
      <c r="B1144" t="s">
        <v>4979</v>
      </c>
      <c r="C1144" s="1">
        <v>42460</v>
      </c>
      <c r="D1144">
        <v>3</v>
      </c>
      <c r="E1144" t="s">
        <v>828</v>
      </c>
      <c r="F1144" t="s">
        <v>88</v>
      </c>
      <c r="H1144">
        <v>2016</v>
      </c>
      <c r="I1144" t="s">
        <v>696</v>
      </c>
      <c r="J1144" t="s">
        <v>879</v>
      </c>
      <c r="K1144" t="s">
        <v>81</v>
      </c>
      <c r="L1144">
        <v>9</v>
      </c>
      <c r="M1144" t="s">
        <v>58</v>
      </c>
      <c r="N1144" t="s">
        <v>9703</v>
      </c>
      <c r="V1144">
        <v>9</v>
      </c>
      <c r="AT1144" t="s">
        <v>75</v>
      </c>
      <c r="AV1144" t="s">
        <v>4980</v>
      </c>
      <c r="AW1144" t="s">
        <v>4981</v>
      </c>
      <c r="AX1144" t="s">
        <v>4982</v>
      </c>
      <c r="AY1144">
        <v>11.52079964</v>
      </c>
      <c r="AZ1144">
        <v>13.680500029999999</v>
      </c>
      <c r="BA1144" t="s">
        <v>882</v>
      </c>
      <c r="BB1144" t="s">
        <v>64</v>
      </c>
    </row>
    <row r="1145" spans="1:54" x14ac:dyDescent="0.3">
      <c r="A1145">
        <v>1329</v>
      </c>
      <c r="B1145" t="s">
        <v>4992</v>
      </c>
      <c r="C1145" s="1">
        <v>42468</v>
      </c>
      <c r="D1145">
        <v>4</v>
      </c>
      <c r="E1145" t="s">
        <v>949</v>
      </c>
      <c r="F1145" t="s">
        <v>203</v>
      </c>
      <c r="H1145">
        <v>2016</v>
      </c>
      <c r="I1145" t="s">
        <v>1827</v>
      </c>
      <c r="J1145" t="s">
        <v>1498</v>
      </c>
      <c r="K1145" t="s">
        <v>81</v>
      </c>
      <c r="L1145">
        <v>7</v>
      </c>
      <c r="M1145" t="s">
        <v>58</v>
      </c>
      <c r="N1145" t="s">
        <v>9703</v>
      </c>
      <c r="V1145">
        <v>7</v>
      </c>
      <c r="AI1145" t="s">
        <v>31</v>
      </c>
      <c r="AT1145" t="s">
        <v>75</v>
      </c>
      <c r="AV1145" t="s">
        <v>4993</v>
      </c>
      <c r="AW1145" t="s">
        <v>4994</v>
      </c>
      <c r="AX1145" t="s">
        <v>4995</v>
      </c>
      <c r="AY1145">
        <v>11.08539963</v>
      </c>
      <c r="AZ1145">
        <v>13.69190025</v>
      </c>
      <c r="BA1145" t="s">
        <v>1499</v>
      </c>
      <c r="BB1145" t="s">
        <v>64</v>
      </c>
    </row>
    <row r="1146" spans="1:54" x14ac:dyDescent="0.3">
      <c r="A1146">
        <v>1349</v>
      </c>
      <c r="B1146" t="s">
        <v>5057</v>
      </c>
      <c r="C1146" s="1">
        <v>42523</v>
      </c>
      <c r="D1146">
        <v>6</v>
      </c>
      <c r="E1146" t="s">
        <v>87</v>
      </c>
      <c r="F1146" t="s">
        <v>88</v>
      </c>
      <c r="H1146">
        <v>2016</v>
      </c>
      <c r="I1146" t="s">
        <v>5058</v>
      </c>
      <c r="J1146" t="s">
        <v>1498</v>
      </c>
      <c r="K1146" t="s">
        <v>81</v>
      </c>
      <c r="L1146">
        <v>19</v>
      </c>
      <c r="M1146" t="s">
        <v>58</v>
      </c>
      <c r="N1146" t="s">
        <v>9703</v>
      </c>
      <c r="V1146">
        <v>19</v>
      </c>
      <c r="AI1146" t="s">
        <v>31</v>
      </c>
      <c r="AT1146" t="s">
        <v>75</v>
      </c>
      <c r="AV1146" t="s">
        <v>5059</v>
      </c>
      <c r="AW1146" t="s">
        <v>5060</v>
      </c>
      <c r="AY1146">
        <v>11.08539963</v>
      </c>
      <c r="AZ1146">
        <v>13.69190025</v>
      </c>
      <c r="BA1146" t="s">
        <v>1499</v>
      </c>
      <c r="BB1146" t="s">
        <v>64</v>
      </c>
    </row>
    <row r="1147" spans="1:54" ht="28.8" x14ac:dyDescent="0.3">
      <c r="A1147">
        <v>1356</v>
      </c>
      <c r="B1147" s="2" t="s">
        <v>5084</v>
      </c>
      <c r="C1147" s="1">
        <v>42536</v>
      </c>
      <c r="D1147">
        <v>6</v>
      </c>
      <c r="E1147" t="s">
        <v>87</v>
      </c>
      <c r="F1147" t="s">
        <v>169</v>
      </c>
      <c r="H1147">
        <v>2016</v>
      </c>
      <c r="I1147" t="s">
        <v>1080</v>
      </c>
      <c r="J1147" t="s">
        <v>879</v>
      </c>
      <c r="K1147" t="s">
        <v>81</v>
      </c>
      <c r="L1147">
        <v>6</v>
      </c>
      <c r="M1147" t="s">
        <v>58</v>
      </c>
      <c r="N1147" t="s">
        <v>9703</v>
      </c>
      <c r="V1147">
        <v>6</v>
      </c>
      <c r="AI1147" t="s">
        <v>31</v>
      </c>
      <c r="AT1147" t="s">
        <v>75</v>
      </c>
      <c r="AV1147" t="s">
        <v>5085</v>
      </c>
      <c r="AW1147" t="s">
        <v>5086</v>
      </c>
      <c r="AY1147">
        <v>11.52079964</v>
      </c>
      <c r="AZ1147">
        <v>13.680500029999999</v>
      </c>
      <c r="BA1147" t="s">
        <v>882</v>
      </c>
      <c r="BB1147" t="s">
        <v>64</v>
      </c>
    </row>
    <row r="1148" spans="1:54" x14ac:dyDescent="0.3">
      <c r="A1148">
        <v>1362</v>
      </c>
      <c r="B1148" t="s">
        <v>5107</v>
      </c>
      <c r="C1148" s="1">
        <v>42551</v>
      </c>
      <c r="D1148">
        <v>6</v>
      </c>
      <c r="E1148" t="s">
        <v>87</v>
      </c>
      <c r="F1148" t="s">
        <v>88</v>
      </c>
      <c r="H1148">
        <v>2016</v>
      </c>
      <c r="I1148" t="s">
        <v>4344</v>
      </c>
      <c r="J1148" t="s">
        <v>1552</v>
      </c>
      <c r="K1148" t="s">
        <v>81</v>
      </c>
      <c r="L1148">
        <v>2</v>
      </c>
      <c r="M1148" t="s">
        <v>58</v>
      </c>
      <c r="N1148" t="s">
        <v>9703</v>
      </c>
      <c r="V1148">
        <v>2</v>
      </c>
      <c r="AI1148" t="s">
        <v>31</v>
      </c>
      <c r="AT1148" t="s">
        <v>75</v>
      </c>
      <c r="AV1148" t="s">
        <v>5108</v>
      </c>
      <c r="AW1148" t="s">
        <v>5109</v>
      </c>
      <c r="AY1148">
        <v>12.944910050000001</v>
      </c>
      <c r="AZ1148">
        <v>13.178489689999999</v>
      </c>
      <c r="BA1148" t="s">
        <v>1554</v>
      </c>
      <c r="BB1148" t="s">
        <v>64</v>
      </c>
    </row>
    <row r="1149" spans="1:54" x14ac:dyDescent="0.3">
      <c r="A1149">
        <v>1370</v>
      </c>
      <c r="B1149" t="s">
        <v>5136</v>
      </c>
      <c r="C1149" s="1">
        <v>42566</v>
      </c>
      <c r="D1149">
        <v>7</v>
      </c>
      <c r="E1149" t="s">
        <v>154</v>
      </c>
      <c r="F1149" t="s">
        <v>203</v>
      </c>
      <c r="H1149">
        <v>2016</v>
      </c>
      <c r="I1149" t="s">
        <v>5137</v>
      </c>
      <c r="J1149" t="s">
        <v>348</v>
      </c>
      <c r="K1149" t="s">
        <v>81</v>
      </c>
      <c r="L1149">
        <v>2</v>
      </c>
      <c r="M1149" t="s">
        <v>58</v>
      </c>
      <c r="N1149" t="s">
        <v>9703</v>
      </c>
      <c r="V1149">
        <v>2</v>
      </c>
      <c r="AI1149" t="s">
        <v>31</v>
      </c>
      <c r="AT1149" t="s">
        <v>75</v>
      </c>
      <c r="AV1149" t="s">
        <v>5138</v>
      </c>
      <c r="AW1149" t="s">
        <v>5139</v>
      </c>
      <c r="AY1149">
        <v>11.808549879999999</v>
      </c>
      <c r="AZ1149">
        <v>12.491570469999999</v>
      </c>
      <c r="BA1149" t="s">
        <v>351</v>
      </c>
      <c r="BB1149" t="s">
        <v>64</v>
      </c>
    </row>
    <row r="1150" spans="1:54" x14ac:dyDescent="0.3">
      <c r="A1150">
        <v>1371</v>
      </c>
      <c r="B1150" t="s">
        <v>5140</v>
      </c>
      <c r="C1150" s="1">
        <v>42570</v>
      </c>
      <c r="D1150">
        <v>7</v>
      </c>
      <c r="E1150" t="s">
        <v>154</v>
      </c>
      <c r="F1150" t="s">
        <v>100</v>
      </c>
      <c r="H1150">
        <v>2016</v>
      </c>
      <c r="I1150" t="s">
        <v>5141</v>
      </c>
      <c r="J1150" t="s">
        <v>879</v>
      </c>
      <c r="K1150" t="s">
        <v>81</v>
      </c>
      <c r="L1150">
        <v>12</v>
      </c>
      <c r="M1150" t="s">
        <v>58</v>
      </c>
      <c r="N1150" t="s">
        <v>9703</v>
      </c>
      <c r="V1150">
        <v>12</v>
      </c>
      <c r="AI1150" t="s">
        <v>31</v>
      </c>
      <c r="AT1150" t="s">
        <v>75</v>
      </c>
      <c r="AV1150" t="s">
        <v>5142</v>
      </c>
      <c r="AW1150" t="s">
        <v>5143</v>
      </c>
      <c r="AY1150">
        <v>11.52079964</v>
      </c>
      <c r="AZ1150">
        <v>13.680500029999999</v>
      </c>
      <c r="BA1150" t="s">
        <v>882</v>
      </c>
      <c r="BB1150" t="s">
        <v>64</v>
      </c>
    </row>
    <row r="1151" spans="1:54" x14ac:dyDescent="0.3">
      <c r="A1151">
        <v>1372</v>
      </c>
      <c r="B1151" t="s">
        <v>5144</v>
      </c>
      <c r="C1151" s="1">
        <v>42569</v>
      </c>
      <c r="D1151">
        <v>7</v>
      </c>
      <c r="E1151" t="s">
        <v>154</v>
      </c>
      <c r="F1151" t="s">
        <v>73</v>
      </c>
      <c r="H1151">
        <v>2016</v>
      </c>
      <c r="I1151" t="s">
        <v>5145</v>
      </c>
      <c r="J1151" t="s">
        <v>1498</v>
      </c>
      <c r="K1151" t="s">
        <v>81</v>
      </c>
      <c r="L1151">
        <v>5</v>
      </c>
      <c r="M1151" t="s">
        <v>58</v>
      </c>
      <c r="N1151" t="s">
        <v>9703</v>
      </c>
      <c r="V1151">
        <v>5</v>
      </c>
      <c r="AI1151" t="s">
        <v>31</v>
      </c>
      <c r="AT1151" t="s">
        <v>75</v>
      </c>
      <c r="AV1151" t="s">
        <v>5142</v>
      </c>
      <c r="AY1151">
        <v>11.08539963</v>
      </c>
      <c r="AZ1151">
        <v>13.69190025</v>
      </c>
      <c r="BA1151" t="s">
        <v>1499</v>
      </c>
      <c r="BB1151" t="s">
        <v>64</v>
      </c>
    </row>
    <row r="1152" spans="1:54" x14ac:dyDescent="0.3">
      <c r="A1152">
        <v>1374</v>
      </c>
      <c r="B1152" t="s">
        <v>5152</v>
      </c>
      <c r="C1152" s="1">
        <v>42575</v>
      </c>
      <c r="D1152">
        <v>7</v>
      </c>
      <c r="E1152" t="s">
        <v>154</v>
      </c>
      <c r="F1152" t="s">
        <v>56</v>
      </c>
      <c r="H1152">
        <v>2016</v>
      </c>
      <c r="I1152" t="s">
        <v>5153</v>
      </c>
      <c r="J1152" t="s">
        <v>736</v>
      </c>
      <c r="K1152" t="s">
        <v>81</v>
      </c>
      <c r="L1152">
        <v>2</v>
      </c>
      <c r="M1152" t="s">
        <v>58</v>
      </c>
      <c r="N1152" t="s">
        <v>9703</v>
      </c>
      <c r="V1152">
        <v>2</v>
      </c>
      <c r="AI1152" t="s">
        <v>31</v>
      </c>
      <c r="AT1152" t="s">
        <v>75</v>
      </c>
      <c r="AV1152" t="s">
        <v>5154</v>
      </c>
      <c r="AW1152" t="s">
        <v>5155</v>
      </c>
      <c r="AY1152">
        <v>11.64630032</v>
      </c>
      <c r="AZ1152">
        <v>13.4211998</v>
      </c>
      <c r="BA1152" t="s">
        <v>739</v>
      </c>
      <c r="BB1152" t="s">
        <v>64</v>
      </c>
    </row>
    <row r="1153" spans="1:54" x14ac:dyDescent="0.3">
      <c r="A1153">
        <v>1388</v>
      </c>
      <c r="B1153" t="s">
        <v>5211</v>
      </c>
      <c r="C1153" s="1">
        <v>42627</v>
      </c>
      <c r="D1153">
        <v>9</v>
      </c>
      <c r="E1153" t="s">
        <v>263</v>
      </c>
      <c r="F1153" t="s">
        <v>169</v>
      </c>
      <c r="H1153">
        <v>2016</v>
      </c>
      <c r="I1153" t="s">
        <v>5212</v>
      </c>
      <c r="J1153" t="s">
        <v>385</v>
      </c>
      <c r="K1153" t="s">
        <v>336</v>
      </c>
      <c r="L1153">
        <v>4</v>
      </c>
      <c r="M1153" t="s">
        <v>58</v>
      </c>
      <c r="N1153" t="s">
        <v>9703</v>
      </c>
      <c r="V1153">
        <v>4</v>
      </c>
      <c r="AI1153" t="s">
        <v>31</v>
      </c>
      <c r="AT1153" t="s">
        <v>75</v>
      </c>
      <c r="AV1153" t="s">
        <v>5213</v>
      </c>
      <c r="AW1153" t="s">
        <v>5214</v>
      </c>
      <c r="AX1153" t="s">
        <v>5215</v>
      </c>
      <c r="AY1153">
        <v>12.887100220000001</v>
      </c>
      <c r="AZ1153">
        <v>11.9211998</v>
      </c>
      <c r="BA1153" t="s">
        <v>388</v>
      </c>
      <c r="BB1153" t="s">
        <v>64</v>
      </c>
    </row>
    <row r="1154" spans="1:54" x14ac:dyDescent="0.3">
      <c r="A1154">
        <v>1403</v>
      </c>
      <c r="B1154" t="s">
        <v>5269</v>
      </c>
      <c r="C1154" s="1">
        <v>42654</v>
      </c>
      <c r="D1154">
        <v>10</v>
      </c>
      <c r="E1154" t="s">
        <v>290</v>
      </c>
      <c r="F1154" t="s">
        <v>100</v>
      </c>
      <c r="H1154">
        <v>2016</v>
      </c>
      <c r="J1154" t="s">
        <v>696</v>
      </c>
      <c r="K1154" t="s">
        <v>81</v>
      </c>
      <c r="L1154">
        <v>2</v>
      </c>
      <c r="M1154" t="s">
        <v>58</v>
      </c>
      <c r="N1154" t="s">
        <v>9703</v>
      </c>
      <c r="V1154">
        <v>2</v>
      </c>
      <c r="AI1154" t="s">
        <v>31</v>
      </c>
      <c r="AT1154" t="s">
        <v>75</v>
      </c>
      <c r="AV1154" t="s">
        <v>5270</v>
      </c>
      <c r="AY1154">
        <v>11.798339840000001</v>
      </c>
      <c r="AZ1154">
        <v>13.196570400000001</v>
      </c>
      <c r="BA1154" t="s">
        <v>699</v>
      </c>
      <c r="BB1154" t="s">
        <v>64</v>
      </c>
    </row>
    <row r="1155" spans="1:54" x14ac:dyDescent="0.3">
      <c r="A1155">
        <v>1405</v>
      </c>
      <c r="B1155" t="s">
        <v>5275</v>
      </c>
      <c r="C1155" s="1">
        <v>42658</v>
      </c>
      <c r="D1155">
        <v>10</v>
      </c>
      <c r="E1155" t="s">
        <v>290</v>
      </c>
      <c r="F1155" t="s">
        <v>206</v>
      </c>
      <c r="H1155">
        <v>2016</v>
      </c>
      <c r="J1155" t="s">
        <v>785</v>
      </c>
      <c r="K1155" t="s">
        <v>251</v>
      </c>
      <c r="L1155">
        <v>1</v>
      </c>
      <c r="M1155" t="s">
        <v>58</v>
      </c>
      <c r="N1155" t="s">
        <v>9703</v>
      </c>
      <c r="V1155">
        <v>1</v>
      </c>
      <c r="AI1155" t="s">
        <v>31</v>
      </c>
      <c r="AK1155" t="s">
        <v>33</v>
      </c>
      <c r="AT1155" t="s">
        <v>75</v>
      </c>
      <c r="AV1155" t="s">
        <v>5276</v>
      </c>
      <c r="AW1155" t="s">
        <v>5277</v>
      </c>
      <c r="AY1155">
        <v>10.802499770000001</v>
      </c>
      <c r="AZ1155">
        <v>13.452899929999999</v>
      </c>
      <c r="BA1155" t="s">
        <v>788</v>
      </c>
      <c r="BB1155" t="s">
        <v>64</v>
      </c>
    </row>
    <row r="1156" spans="1:54" x14ac:dyDescent="0.3">
      <c r="A1156">
        <v>1413</v>
      </c>
      <c r="B1156" t="s">
        <v>5306</v>
      </c>
      <c r="C1156" s="1">
        <v>42677</v>
      </c>
      <c r="D1156">
        <v>11</v>
      </c>
      <c r="E1156" t="s">
        <v>327</v>
      </c>
      <c r="F1156" t="s">
        <v>88</v>
      </c>
      <c r="H1156">
        <v>2016</v>
      </c>
      <c r="J1156" t="s">
        <v>1819</v>
      </c>
      <c r="K1156" t="s">
        <v>81</v>
      </c>
      <c r="L1156">
        <v>2</v>
      </c>
      <c r="M1156" t="s">
        <v>58</v>
      </c>
      <c r="N1156" t="s">
        <v>9703</v>
      </c>
      <c r="V1156">
        <v>2</v>
      </c>
      <c r="AI1156" t="s">
        <v>31</v>
      </c>
      <c r="AT1156" t="s">
        <v>75</v>
      </c>
      <c r="AV1156" t="s">
        <v>5307</v>
      </c>
      <c r="AW1156" t="s">
        <v>5308</v>
      </c>
      <c r="AX1156" t="s">
        <v>5309</v>
      </c>
      <c r="AY1156">
        <v>12.67990017</v>
      </c>
      <c r="AZ1156">
        <v>13.61610031</v>
      </c>
      <c r="BA1156" t="s">
        <v>1822</v>
      </c>
      <c r="BB1156" t="s">
        <v>64</v>
      </c>
    </row>
    <row r="1157" spans="1:54" x14ac:dyDescent="0.3">
      <c r="A1157">
        <v>1417</v>
      </c>
      <c r="B1157" t="s">
        <v>5323</v>
      </c>
      <c r="C1157" s="1">
        <v>42679</v>
      </c>
      <c r="D1157">
        <v>11</v>
      </c>
      <c r="E1157" t="s">
        <v>327</v>
      </c>
      <c r="F1157" t="s">
        <v>206</v>
      </c>
      <c r="H1157">
        <v>2016</v>
      </c>
      <c r="I1157" t="s">
        <v>4819</v>
      </c>
      <c r="J1157" t="s">
        <v>117</v>
      </c>
      <c r="K1157" t="s">
        <v>81</v>
      </c>
      <c r="L1157">
        <v>38</v>
      </c>
      <c r="M1157" t="s">
        <v>58</v>
      </c>
      <c r="N1157" t="s">
        <v>9703</v>
      </c>
      <c r="P1157" t="s">
        <v>2538</v>
      </c>
      <c r="V1157">
        <v>37</v>
      </c>
      <c r="Y1157">
        <v>1</v>
      </c>
      <c r="AI1157" t="s">
        <v>31</v>
      </c>
      <c r="AT1157" t="s">
        <v>75</v>
      </c>
      <c r="AV1157" t="s">
        <v>5324</v>
      </c>
      <c r="AW1157" t="s">
        <v>5325</v>
      </c>
      <c r="AX1157" t="s">
        <v>5326</v>
      </c>
      <c r="AY1157">
        <v>11.148200040000001</v>
      </c>
      <c r="AZ1157">
        <v>12.7560997</v>
      </c>
      <c r="BA1157" t="s">
        <v>120</v>
      </c>
      <c r="BB1157" t="s">
        <v>64</v>
      </c>
    </row>
    <row r="1158" spans="1:54" x14ac:dyDescent="0.3">
      <c r="A1158">
        <v>1418</v>
      </c>
      <c r="B1158" t="s">
        <v>5327</v>
      </c>
      <c r="C1158" s="1">
        <v>42679</v>
      </c>
      <c r="D1158">
        <v>11</v>
      </c>
      <c r="E1158" t="s">
        <v>327</v>
      </c>
      <c r="F1158" t="s">
        <v>206</v>
      </c>
      <c r="H1158">
        <v>2016</v>
      </c>
      <c r="I1158" t="s">
        <v>5058</v>
      </c>
      <c r="J1158" t="s">
        <v>879</v>
      </c>
      <c r="K1158" t="s">
        <v>81</v>
      </c>
      <c r="L1158">
        <v>6</v>
      </c>
      <c r="M1158" t="s">
        <v>58</v>
      </c>
      <c r="N1158" t="s">
        <v>9703</v>
      </c>
      <c r="V1158">
        <v>5</v>
      </c>
      <c r="W1158">
        <v>1</v>
      </c>
      <c r="AI1158" t="s">
        <v>31</v>
      </c>
      <c r="AT1158" t="s">
        <v>75</v>
      </c>
      <c r="AV1158" t="s">
        <v>5328</v>
      </c>
      <c r="AW1158" t="s">
        <v>5326</v>
      </c>
      <c r="AY1158">
        <v>11.52079964</v>
      </c>
      <c r="AZ1158">
        <v>13.680500029999999</v>
      </c>
      <c r="BA1158" t="s">
        <v>882</v>
      </c>
      <c r="BB1158" t="s">
        <v>64</v>
      </c>
    </row>
    <row r="1159" spans="1:54" x14ac:dyDescent="0.3">
      <c r="A1159">
        <v>1420</v>
      </c>
      <c r="B1159" t="s">
        <v>5332</v>
      </c>
      <c r="C1159" s="1">
        <v>42685</v>
      </c>
      <c r="D1159">
        <v>11</v>
      </c>
      <c r="E1159" t="s">
        <v>327</v>
      </c>
      <c r="F1159" t="s">
        <v>203</v>
      </c>
      <c r="H1159">
        <v>2016</v>
      </c>
      <c r="J1159" t="s">
        <v>80</v>
      </c>
      <c r="K1159" t="s">
        <v>81</v>
      </c>
      <c r="L1159">
        <v>3</v>
      </c>
      <c r="M1159" t="s">
        <v>58</v>
      </c>
      <c r="N1159" t="s">
        <v>9703</v>
      </c>
      <c r="V1159">
        <v>3</v>
      </c>
      <c r="AI1159" t="s">
        <v>31</v>
      </c>
      <c r="AK1159" t="s">
        <v>33</v>
      </c>
      <c r="AT1159" t="s">
        <v>75</v>
      </c>
      <c r="AV1159" t="s">
        <v>5333</v>
      </c>
      <c r="AW1159" t="s">
        <v>5334</v>
      </c>
      <c r="AY1159">
        <v>11.848400120000001</v>
      </c>
      <c r="AZ1159">
        <v>13.17329979</v>
      </c>
      <c r="BA1159" t="s">
        <v>85</v>
      </c>
      <c r="BB1159" t="s">
        <v>64</v>
      </c>
    </row>
    <row r="1160" spans="1:54" x14ac:dyDescent="0.3">
      <c r="A1160">
        <v>1426</v>
      </c>
      <c r="B1160" t="s">
        <v>5353</v>
      </c>
      <c r="C1160" s="1">
        <v>42693</v>
      </c>
      <c r="D1160">
        <v>11</v>
      </c>
      <c r="E1160" t="s">
        <v>327</v>
      </c>
      <c r="F1160" t="s">
        <v>206</v>
      </c>
      <c r="H1160">
        <v>2016</v>
      </c>
      <c r="I1160" t="s">
        <v>5132</v>
      </c>
      <c r="J1160" t="s">
        <v>414</v>
      </c>
      <c r="K1160" t="s">
        <v>81</v>
      </c>
      <c r="L1160">
        <v>7</v>
      </c>
      <c r="M1160" t="s">
        <v>58</v>
      </c>
      <c r="N1160" t="s">
        <v>9703</v>
      </c>
      <c r="V1160">
        <v>7</v>
      </c>
      <c r="AI1160" t="s">
        <v>31</v>
      </c>
      <c r="AT1160" t="s">
        <v>75</v>
      </c>
      <c r="AV1160" t="s">
        <v>5354</v>
      </c>
      <c r="AY1160">
        <v>12.925399779999999</v>
      </c>
      <c r="AZ1160">
        <v>13.559900280000001</v>
      </c>
      <c r="BA1160" t="s">
        <v>417</v>
      </c>
      <c r="BB1160" t="s">
        <v>64</v>
      </c>
    </row>
    <row r="1161" spans="1:54" x14ac:dyDescent="0.3">
      <c r="A1161">
        <v>1434</v>
      </c>
      <c r="B1161" t="s">
        <v>5380</v>
      </c>
      <c r="C1161" s="1">
        <v>42700</v>
      </c>
      <c r="D1161">
        <v>11</v>
      </c>
      <c r="E1161" t="s">
        <v>327</v>
      </c>
      <c r="F1161" t="s">
        <v>206</v>
      </c>
      <c r="H1161">
        <v>2016</v>
      </c>
      <c r="J1161" t="s">
        <v>879</v>
      </c>
      <c r="K1161" t="s">
        <v>81</v>
      </c>
      <c r="L1161">
        <v>30</v>
      </c>
      <c r="M1161" t="s">
        <v>58</v>
      </c>
      <c r="N1161" t="s">
        <v>9703</v>
      </c>
      <c r="V1161">
        <v>30</v>
      </c>
      <c r="AH1161" t="s">
        <v>30</v>
      </c>
      <c r="AI1161" t="s">
        <v>31</v>
      </c>
      <c r="AT1161" t="s">
        <v>75</v>
      </c>
      <c r="AV1161" t="s">
        <v>5381</v>
      </c>
      <c r="AW1161" t="s">
        <v>5382</v>
      </c>
      <c r="AX1161" t="s">
        <v>5383</v>
      </c>
      <c r="AY1161">
        <v>11.52079964</v>
      </c>
      <c r="AZ1161">
        <v>13.680500029999999</v>
      </c>
      <c r="BA1161" t="s">
        <v>882</v>
      </c>
      <c r="BB1161" t="s">
        <v>64</v>
      </c>
    </row>
    <row r="1162" spans="1:54" x14ac:dyDescent="0.3">
      <c r="A1162">
        <v>1436</v>
      </c>
      <c r="B1162" t="s">
        <v>5386</v>
      </c>
      <c r="C1162" s="1">
        <v>42709</v>
      </c>
      <c r="D1162">
        <v>12</v>
      </c>
      <c r="E1162" t="s">
        <v>390</v>
      </c>
      <c r="F1162" t="s">
        <v>73</v>
      </c>
      <c r="H1162">
        <v>2016</v>
      </c>
      <c r="I1162" t="s">
        <v>5387</v>
      </c>
      <c r="J1162" t="s">
        <v>879</v>
      </c>
      <c r="K1162" t="s">
        <v>81</v>
      </c>
      <c r="L1162">
        <v>22</v>
      </c>
      <c r="M1162" t="s">
        <v>58</v>
      </c>
      <c r="N1162" t="s">
        <v>9703</v>
      </c>
      <c r="V1162">
        <v>20</v>
      </c>
      <c r="W1162">
        <v>1</v>
      </c>
      <c r="Y1162">
        <v>1</v>
      </c>
      <c r="AI1162" t="s">
        <v>31</v>
      </c>
      <c r="AT1162" t="s">
        <v>75</v>
      </c>
      <c r="AU1162" t="s">
        <v>5388</v>
      </c>
      <c r="AV1162" t="s">
        <v>5389</v>
      </c>
      <c r="AY1162">
        <v>11.52079964</v>
      </c>
      <c r="AZ1162">
        <v>13.680500029999999</v>
      </c>
      <c r="BA1162" t="s">
        <v>882</v>
      </c>
      <c r="BB1162" t="s">
        <v>64</v>
      </c>
    </row>
    <row r="1163" spans="1:54" x14ac:dyDescent="0.3">
      <c r="A1163">
        <v>1444</v>
      </c>
      <c r="B1163" t="s">
        <v>5412</v>
      </c>
      <c r="C1163" s="1">
        <v>42727</v>
      </c>
      <c r="D1163">
        <v>12</v>
      </c>
      <c r="E1163" t="s">
        <v>390</v>
      </c>
      <c r="F1163" t="s">
        <v>203</v>
      </c>
      <c r="H1163">
        <v>2016</v>
      </c>
      <c r="I1163" t="s">
        <v>3853</v>
      </c>
      <c r="J1163" t="s">
        <v>1498</v>
      </c>
      <c r="K1163" t="s">
        <v>81</v>
      </c>
      <c r="M1163" t="s">
        <v>58</v>
      </c>
      <c r="N1163" t="s">
        <v>9703</v>
      </c>
      <c r="AV1163" t="s">
        <v>5413</v>
      </c>
      <c r="AW1163" t="s">
        <v>5414</v>
      </c>
      <c r="AX1163" t="s">
        <v>5415</v>
      </c>
      <c r="AY1163">
        <v>11.08539963</v>
      </c>
      <c r="AZ1163">
        <v>13.69190025</v>
      </c>
      <c r="BA1163" t="s">
        <v>1499</v>
      </c>
      <c r="BB1163" t="s">
        <v>64</v>
      </c>
    </row>
    <row r="1164" spans="1:54" x14ac:dyDescent="0.3">
      <c r="A1164">
        <v>1447</v>
      </c>
      <c r="B1164" t="s">
        <v>5424</v>
      </c>
      <c r="C1164" s="1">
        <v>42734</v>
      </c>
      <c r="D1164">
        <v>12</v>
      </c>
      <c r="E1164" t="s">
        <v>390</v>
      </c>
      <c r="F1164" t="s">
        <v>203</v>
      </c>
      <c r="H1164">
        <v>2016</v>
      </c>
      <c r="I1164" t="s">
        <v>1598</v>
      </c>
      <c r="J1164" t="s">
        <v>2457</v>
      </c>
      <c r="K1164" t="s">
        <v>81</v>
      </c>
      <c r="L1164">
        <v>15</v>
      </c>
      <c r="M1164" t="s">
        <v>58</v>
      </c>
      <c r="N1164" t="s">
        <v>9703</v>
      </c>
      <c r="V1164">
        <v>15</v>
      </c>
      <c r="AI1164" t="s">
        <v>31</v>
      </c>
      <c r="AT1164" t="s">
        <v>75</v>
      </c>
      <c r="AV1164" t="s">
        <v>5425</v>
      </c>
      <c r="AW1164" t="s">
        <v>5426</v>
      </c>
      <c r="AX1164" t="s">
        <v>5427</v>
      </c>
      <c r="AY1164">
        <v>11.917090419999999</v>
      </c>
      <c r="AZ1164">
        <v>14.63665962</v>
      </c>
      <c r="BA1164" t="s">
        <v>2460</v>
      </c>
      <c r="BB1164" t="s">
        <v>64</v>
      </c>
    </row>
    <row r="1165" spans="1:54" x14ac:dyDescent="0.3">
      <c r="A1165">
        <v>1458</v>
      </c>
      <c r="B1165" t="s">
        <v>5465</v>
      </c>
      <c r="C1165" s="1">
        <v>42754</v>
      </c>
      <c r="D1165">
        <v>1</v>
      </c>
      <c r="E1165" t="s">
        <v>500</v>
      </c>
      <c r="F1165" t="s">
        <v>88</v>
      </c>
      <c r="H1165">
        <v>2017</v>
      </c>
      <c r="I1165" t="s">
        <v>1598</v>
      </c>
      <c r="J1165" t="s">
        <v>2457</v>
      </c>
      <c r="K1165" t="s">
        <v>81</v>
      </c>
      <c r="L1165">
        <v>15</v>
      </c>
      <c r="M1165" t="s">
        <v>58</v>
      </c>
      <c r="N1165" t="s">
        <v>9703</v>
      </c>
      <c r="V1165">
        <v>15</v>
      </c>
      <c r="AI1165" t="s">
        <v>31</v>
      </c>
      <c r="AT1165" t="s">
        <v>75</v>
      </c>
      <c r="AV1165" t="s">
        <v>5466</v>
      </c>
      <c r="AW1165" t="s">
        <v>5467</v>
      </c>
      <c r="AY1165">
        <v>11.917090419999999</v>
      </c>
      <c r="AZ1165">
        <v>14.63665962</v>
      </c>
      <c r="BA1165" t="s">
        <v>2460</v>
      </c>
      <c r="BB1165" t="s">
        <v>64</v>
      </c>
    </row>
    <row r="1166" spans="1:54" x14ac:dyDescent="0.3">
      <c r="A1166">
        <v>1471</v>
      </c>
      <c r="B1166" t="s">
        <v>5513</v>
      </c>
      <c r="C1166" s="1">
        <v>42775</v>
      </c>
      <c r="D1166">
        <v>2</v>
      </c>
      <c r="E1166" t="s">
        <v>650</v>
      </c>
      <c r="F1166" t="s">
        <v>88</v>
      </c>
      <c r="H1166">
        <v>2017</v>
      </c>
      <c r="J1166" t="s">
        <v>999</v>
      </c>
      <c r="K1166" t="s">
        <v>81</v>
      </c>
      <c r="L1166">
        <v>37</v>
      </c>
      <c r="M1166" t="s">
        <v>58</v>
      </c>
      <c r="N1166" t="s">
        <v>9703</v>
      </c>
      <c r="V1166">
        <v>30</v>
      </c>
      <c r="W1166">
        <v>7</v>
      </c>
      <c r="AB1166">
        <v>1</v>
      </c>
      <c r="AI1166" t="s">
        <v>31</v>
      </c>
      <c r="AT1166" t="s">
        <v>75</v>
      </c>
      <c r="AV1166" t="s">
        <v>5514</v>
      </c>
      <c r="AW1166" t="s">
        <v>5515</v>
      </c>
      <c r="AX1166" t="s">
        <v>5516</v>
      </c>
      <c r="AY1166">
        <v>12.04399967</v>
      </c>
      <c r="AZ1166">
        <v>13.921400070000001</v>
      </c>
      <c r="BA1166" t="s">
        <v>1003</v>
      </c>
      <c r="BB1166" t="s">
        <v>64</v>
      </c>
    </row>
    <row r="1167" spans="1:54" x14ac:dyDescent="0.3">
      <c r="A1167">
        <v>1483</v>
      </c>
      <c r="B1167" t="s">
        <v>5559</v>
      </c>
      <c r="C1167" s="1">
        <v>42790</v>
      </c>
      <c r="D1167">
        <v>2</v>
      </c>
      <c r="E1167" t="s">
        <v>650</v>
      </c>
      <c r="F1167" t="s">
        <v>203</v>
      </c>
      <c r="H1167">
        <v>2017</v>
      </c>
      <c r="I1167" t="s">
        <v>5560</v>
      </c>
      <c r="J1167" t="s">
        <v>1376</v>
      </c>
      <c r="K1167" t="s">
        <v>336</v>
      </c>
      <c r="L1167">
        <v>18</v>
      </c>
      <c r="M1167" t="s">
        <v>58</v>
      </c>
      <c r="N1167" t="s">
        <v>9703</v>
      </c>
      <c r="V1167">
        <v>18</v>
      </c>
      <c r="AI1167" t="s">
        <v>31</v>
      </c>
      <c r="AT1167" t="s">
        <v>75</v>
      </c>
      <c r="AV1167" t="s">
        <v>5561</v>
      </c>
      <c r="AW1167" t="s">
        <v>5562</v>
      </c>
      <c r="AY1167">
        <v>11.500060080000001</v>
      </c>
      <c r="AZ1167">
        <v>11.93356037</v>
      </c>
      <c r="BA1167" t="s">
        <v>1378</v>
      </c>
      <c r="BB1167" t="s">
        <v>64</v>
      </c>
    </row>
    <row r="1168" spans="1:54" x14ac:dyDescent="0.3">
      <c r="A1168">
        <v>1489</v>
      </c>
      <c r="B1168" t="s">
        <v>5586</v>
      </c>
      <c r="C1168" s="1">
        <v>42808</v>
      </c>
      <c r="D1168">
        <v>3</v>
      </c>
      <c r="E1168" t="s">
        <v>828</v>
      </c>
      <c r="F1168" t="s">
        <v>100</v>
      </c>
      <c r="H1168">
        <v>2017</v>
      </c>
      <c r="I1168" t="s">
        <v>5587</v>
      </c>
      <c r="J1168" t="s">
        <v>2457</v>
      </c>
      <c r="K1168" t="s">
        <v>81</v>
      </c>
      <c r="L1168">
        <v>20</v>
      </c>
      <c r="M1168" t="s">
        <v>58</v>
      </c>
      <c r="N1168" t="s">
        <v>9703</v>
      </c>
      <c r="AI1168" t="s">
        <v>31</v>
      </c>
      <c r="AT1168" t="s">
        <v>75</v>
      </c>
      <c r="AU1168" t="s">
        <v>5588</v>
      </c>
      <c r="AV1168" t="s">
        <v>5589</v>
      </c>
      <c r="AW1168" t="s">
        <v>5590</v>
      </c>
      <c r="AX1168" t="s">
        <v>5591</v>
      </c>
      <c r="AY1168">
        <v>11.91730022</v>
      </c>
      <c r="AZ1168">
        <v>14.635319709999999</v>
      </c>
      <c r="BA1168" t="s">
        <v>2460</v>
      </c>
      <c r="BB1168" t="s">
        <v>64</v>
      </c>
    </row>
    <row r="1169" spans="1:54" x14ac:dyDescent="0.3">
      <c r="A1169">
        <v>1514</v>
      </c>
      <c r="B1169" t="s">
        <v>5683</v>
      </c>
      <c r="C1169" s="1">
        <v>42842</v>
      </c>
      <c r="D1169">
        <v>4</v>
      </c>
      <c r="E1169" t="s">
        <v>949</v>
      </c>
      <c r="F1169" t="s">
        <v>73</v>
      </c>
      <c r="H1169">
        <v>2017</v>
      </c>
      <c r="I1169" t="s">
        <v>5684</v>
      </c>
      <c r="J1169" t="s">
        <v>1498</v>
      </c>
      <c r="K1169" t="s">
        <v>81</v>
      </c>
      <c r="L1169">
        <v>6</v>
      </c>
      <c r="M1169" t="s">
        <v>58</v>
      </c>
      <c r="N1169" t="s">
        <v>9703</v>
      </c>
      <c r="V1169">
        <v>6</v>
      </c>
      <c r="AI1169" t="s">
        <v>31</v>
      </c>
      <c r="AT1169" t="s">
        <v>75</v>
      </c>
      <c r="AV1169" t="s">
        <v>5685</v>
      </c>
      <c r="AY1169">
        <v>11.094149590000001</v>
      </c>
      <c r="AZ1169">
        <v>13.692230220000001</v>
      </c>
      <c r="BA1169" t="s">
        <v>1499</v>
      </c>
      <c r="BB1169" t="s">
        <v>64</v>
      </c>
    </row>
    <row r="1170" spans="1:54" x14ac:dyDescent="0.3">
      <c r="A1170">
        <v>1529</v>
      </c>
      <c r="B1170" t="s">
        <v>5732</v>
      </c>
      <c r="C1170" s="1">
        <v>42868</v>
      </c>
      <c r="D1170">
        <v>5</v>
      </c>
      <c r="E1170" t="s">
        <v>55</v>
      </c>
      <c r="F1170" t="s">
        <v>206</v>
      </c>
      <c r="H1170">
        <v>2017</v>
      </c>
      <c r="I1170" t="s">
        <v>5733</v>
      </c>
      <c r="J1170" t="s">
        <v>1609</v>
      </c>
      <c r="K1170" t="s">
        <v>81</v>
      </c>
      <c r="L1170">
        <v>5</v>
      </c>
      <c r="M1170" t="s">
        <v>58</v>
      </c>
      <c r="N1170" t="s">
        <v>9703</v>
      </c>
      <c r="V1170">
        <v>4</v>
      </c>
      <c r="W1170">
        <v>1</v>
      </c>
      <c r="AT1170" t="s">
        <v>75</v>
      </c>
      <c r="AV1170" t="s">
        <v>5734</v>
      </c>
      <c r="AW1170" t="s">
        <v>5735</v>
      </c>
      <c r="AY1170">
        <v>13.10966015</v>
      </c>
      <c r="AZ1170">
        <v>12.50640011</v>
      </c>
      <c r="BA1170" t="s">
        <v>1612</v>
      </c>
      <c r="BB1170" t="s">
        <v>64</v>
      </c>
    </row>
    <row r="1171" spans="1:54" x14ac:dyDescent="0.3">
      <c r="A1171">
        <v>1530</v>
      </c>
      <c r="B1171" t="s">
        <v>5736</v>
      </c>
      <c r="C1171" s="1">
        <v>42868</v>
      </c>
      <c r="D1171">
        <v>5</v>
      </c>
      <c r="E1171" t="s">
        <v>55</v>
      </c>
      <c r="F1171" t="s">
        <v>206</v>
      </c>
      <c r="H1171">
        <v>2017</v>
      </c>
      <c r="I1171" t="s">
        <v>5737</v>
      </c>
      <c r="J1171" t="s">
        <v>80</v>
      </c>
      <c r="K1171" t="s">
        <v>81</v>
      </c>
      <c r="L1171">
        <v>10</v>
      </c>
      <c r="M1171" t="s">
        <v>58</v>
      </c>
      <c r="N1171" t="s">
        <v>9703</v>
      </c>
      <c r="P1171" t="s">
        <v>2538</v>
      </c>
      <c r="V1171">
        <v>4</v>
      </c>
      <c r="AE1171">
        <v>6</v>
      </c>
      <c r="AI1171" t="s">
        <v>31</v>
      </c>
      <c r="AJ1171" t="s">
        <v>32</v>
      </c>
      <c r="AT1171" t="s">
        <v>75</v>
      </c>
      <c r="AV1171" t="s">
        <v>5738</v>
      </c>
      <c r="AW1171" t="s">
        <v>5739</v>
      </c>
      <c r="AY1171">
        <v>11.834199910000001</v>
      </c>
      <c r="AZ1171">
        <v>13.063899989999999</v>
      </c>
      <c r="BA1171" t="s">
        <v>85</v>
      </c>
      <c r="BB1171" t="s">
        <v>64</v>
      </c>
    </row>
    <row r="1172" spans="1:54" x14ac:dyDescent="0.3">
      <c r="A1172">
        <v>1534</v>
      </c>
      <c r="B1172" t="s">
        <v>5753</v>
      </c>
      <c r="C1172" s="1">
        <v>42874</v>
      </c>
      <c r="D1172">
        <v>5</v>
      </c>
      <c r="E1172" t="s">
        <v>55</v>
      </c>
      <c r="F1172" t="s">
        <v>203</v>
      </c>
      <c r="H1172">
        <v>2017</v>
      </c>
      <c r="J1172" t="s">
        <v>233</v>
      </c>
      <c r="K1172" t="s">
        <v>81</v>
      </c>
      <c r="L1172">
        <v>9</v>
      </c>
      <c r="M1172" t="s">
        <v>58</v>
      </c>
      <c r="N1172" t="s">
        <v>9703</v>
      </c>
      <c r="V1172">
        <v>9</v>
      </c>
      <c r="AI1172" t="s">
        <v>31</v>
      </c>
      <c r="AT1172" t="s">
        <v>75</v>
      </c>
      <c r="AV1172" t="s">
        <v>5754</v>
      </c>
      <c r="AY1172">
        <v>12.3698101</v>
      </c>
      <c r="AZ1172">
        <v>14.21105957</v>
      </c>
      <c r="BA1172" t="s">
        <v>235</v>
      </c>
      <c r="BB1172" t="s">
        <v>64</v>
      </c>
    </row>
    <row r="1173" spans="1:54" x14ac:dyDescent="0.3">
      <c r="A1173">
        <v>1562</v>
      </c>
      <c r="B1173" t="s">
        <v>5850</v>
      </c>
      <c r="C1173" s="1">
        <v>42919</v>
      </c>
      <c r="D1173">
        <v>7</v>
      </c>
      <c r="E1173" t="s">
        <v>154</v>
      </c>
      <c r="F1173" t="s">
        <v>73</v>
      </c>
      <c r="H1173">
        <v>2017</v>
      </c>
      <c r="I1173" t="s">
        <v>5851</v>
      </c>
      <c r="J1173" t="s">
        <v>879</v>
      </c>
      <c r="K1173" t="s">
        <v>81</v>
      </c>
      <c r="L1173">
        <v>20</v>
      </c>
      <c r="M1173" t="s">
        <v>58</v>
      </c>
      <c r="N1173" t="s">
        <v>9703</v>
      </c>
      <c r="V1173">
        <v>20</v>
      </c>
      <c r="AT1173" t="s">
        <v>75</v>
      </c>
      <c r="AU1173" t="s">
        <v>5852</v>
      </c>
      <c r="AV1173" t="s">
        <v>5853</v>
      </c>
      <c r="AY1173">
        <v>11.51756001</v>
      </c>
      <c r="AZ1173">
        <v>13.695019719999999</v>
      </c>
      <c r="BA1173" t="s">
        <v>882</v>
      </c>
      <c r="BB1173" t="s">
        <v>64</v>
      </c>
    </row>
    <row r="1174" spans="1:54" x14ac:dyDescent="0.3">
      <c r="A1174">
        <v>1569</v>
      </c>
      <c r="B1174" t="s">
        <v>5870</v>
      </c>
      <c r="C1174" s="1">
        <v>42927</v>
      </c>
      <c r="D1174">
        <v>7</v>
      </c>
      <c r="E1174" t="s">
        <v>154</v>
      </c>
      <c r="F1174" t="s">
        <v>100</v>
      </c>
      <c r="H1174">
        <v>2017</v>
      </c>
      <c r="I1174" t="s">
        <v>5871</v>
      </c>
      <c r="J1174" t="s">
        <v>414</v>
      </c>
      <c r="K1174" t="s">
        <v>81</v>
      </c>
      <c r="L1174">
        <v>6</v>
      </c>
      <c r="M1174" t="s">
        <v>58</v>
      </c>
      <c r="N1174" t="s">
        <v>9703</v>
      </c>
      <c r="V1174">
        <v>6</v>
      </c>
      <c r="AI1174" t="s">
        <v>31</v>
      </c>
      <c r="AT1174" t="s">
        <v>75</v>
      </c>
      <c r="AV1174" t="s">
        <v>5872</v>
      </c>
      <c r="AW1174" t="s">
        <v>5873</v>
      </c>
      <c r="AX1174" t="s">
        <v>5874</v>
      </c>
      <c r="AY1174">
        <v>12.926239969999999</v>
      </c>
      <c r="AZ1174">
        <v>13.57176018</v>
      </c>
      <c r="BA1174" t="s">
        <v>417</v>
      </c>
      <c r="BB1174" t="s">
        <v>64</v>
      </c>
    </row>
    <row r="1175" spans="1:54" x14ac:dyDescent="0.3">
      <c r="A1175">
        <v>1599</v>
      </c>
      <c r="B1175" t="s">
        <v>5992</v>
      </c>
      <c r="C1175" s="1">
        <v>42962</v>
      </c>
      <c r="D1175">
        <v>8</v>
      </c>
      <c r="E1175" t="s">
        <v>212</v>
      </c>
      <c r="F1175" t="s">
        <v>100</v>
      </c>
      <c r="H1175">
        <v>2017</v>
      </c>
      <c r="I1175" t="s">
        <v>5993</v>
      </c>
      <c r="J1175" t="s">
        <v>785</v>
      </c>
      <c r="K1175" t="s">
        <v>251</v>
      </c>
      <c r="L1175">
        <v>2</v>
      </c>
      <c r="M1175" t="s">
        <v>58</v>
      </c>
      <c r="N1175" t="s">
        <v>9703</v>
      </c>
      <c r="P1175" t="s">
        <v>2538</v>
      </c>
      <c r="V1175">
        <v>2</v>
      </c>
      <c r="AT1175" t="s">
        <v>75</v>
      </c>
      <c r="AV1175" t="s">
        <v>5994</v>
      </c>
      <c r="AW1175" t="s">
        <v>5995</v>
      </c>
      <c r="AY1175">
        <v>10.807709689999999</v>
      </c>
      <c r="AZ1175">
        <v>13.45641041</v>
      </c>
      <c r="BA1175" t="s">
        <v>788</v>
      </c>
      <c r="BB1175" t="s">
        <v>64</v>
      </c>
    </row>
    <row r="1176" spans="1:54" x14ac:dyDescent="0.3">
      <c r="A1176">
        <v>1626</v>
      </c>
      <c r="B1176" t="s">
        <v>6081</v>
      </c>
      <c r="C1176" s="1">
        <v>43006</v>
      </c>
      <c r="D1176">
        <v>9</v>
      </c>
      <c r="E1176" t="s">
        <v>263</v>
      </c>
      <c r="F1176" t="s">
        <v>88</v>
      </c>
      <c r="H1176">
        <v>2017</v>
      </c>
      <c r="I1176" t="s">
        <v>6082</v>
      </c>
      <c r="J1176" t="s">
        <v>1552</v>
      </c>
      <c r="K1176" t="s">
        <v>81</v>
      </c>
      <c r="L1176">
        <v>2</v>
      </c>
      <c r="M1176" t="s">
        <v>58</v>
      </c>
      <c r="N1176" t="s">
        <v>9703</v>
      </c>
      <c r="V1176">
        <v>2</v>
      </c>
      <c r="AI1176" t="s">
        <v>31</v>
      </c>
      <c r="AT1176" t="s">
        <v>75</v>
      </c>
      <c r="AV1176" t="s">
        <v>6083</v>
      </c>
      <c r="AW1176" t="s">
        <v>6084</v>
      </c>
      <c r="AX1176" t="s">
        <v>6085</v>
      </c>
      <c r="AY1176">
        <v>12.94598961</v>
      </c>
      <c r="AZ1176">
        <v>13.18229008</v>
      </c>
      <c r="BA1176" t="s">
        <v>1554</v>
      </c>
      <c r="BB1176" t="s">
        <v>64</v>
      </c>
    </row>
    <row r="1177" spans="1:54" x14ac:dyDescent="0.3">
      <c r="A1177">
        <v>1627</v>
      </c>
      <c r="B1177" t="s">
        <v>6086</v>
      </c>
      <c r="C1177" s="1">
        <v>43007</v>
      </c>
      <c r="D1177">
        <v>9</v>
      </c>
      <c r="E1177" t="s">
        <v>263</v>
      </c>
      <c r="F1177" t="s">
        <v>203</v>
      </c>
      <c r="H1177">
        <v>2017</v>
      </c>
      <c r="I1177" t="s">
        <v>6087</v>
      </c>
      <c r="J1177" t="s">
        <v>879</v>
      </c>
      <c r="K1177" t="s">
        <v>81</v>
      </c>
      <c r="L1177">
        <v>2</v>
      </c>
      <c r="M1177" t="s">
        <v>58</v>
      </c>
      <c r="N1177" t="s">
        <v>9703</v>
      </c>
      <c r="V1177">
        <v>1</v>
      </c>
      <c r="W1177">
        <v>1</v>
      </c>
      <c r="AI1177" t="s">
        <v>31</v>
      </c>
      <c r="AT1177" t="s">
        <v>75</v>
      </c>
      <c r="AV1177" t="s">
        <v>6088</v>
      </c>
      <c r="AW1177" t="s">
        <v>6089</v>
      </c>
      <c r="AX1177" t="s">
        <v>6090</v>
      </c>
      <c r="AY1177">
        <v>11.51756001</v>
      </c>
      <c r="AZ1177">
        <v>13.695019719999999</v>
      </c>
      <c r="BA1177" t="s">
        <v>882</v>
      </c>
      <c r="BB1177" t="s">
        <v>64</v>
      </c>
    </row>
    <row r="1178" spans="1:54" x14ac:dyDescent="0.3">
      <c r="A1178">
        <v>1630</v>
      </c>
      <c r="B1178" t="s">
        <v>6098</v>
      </c>
      <c r="C1178" s="1">
        <v>43016</v>
      </c>
      <c r="D1178">
        <v>10</v>
      </c>
      <c r="E1178" t="s">
        <v>290</v>
      </c>
      <c r="F1178" t="s">
        <v>56</v>
      </c>
      <c r="H1178">
        <v>2017</v>
      </c>
      <c r="I1178" t="s">
        <v>6099</v>
      </c>
      <c r="J1178" t="s">
        <v>1819</v>
      </c>
      <c r="K1178" t="s">
        <v>81</v>
      </c>
      <c r="L1178">
        <v>4</v>
      </c>
      <c r="M1178" t="s">
        <v>58</v>
      </c>
      <c r="N1178" t="s">
        <v>9703</v>
      </c>
      <c r="V1178">
        <v>4</v>
      </c>
      <c r="AI1178" t="s">
        <v>31</v>
      </c>
      <c r="AT1178" t="s">
        <v>75</v>
      </c>
      <c r="AV1178" t="s">
        <v>6100</v>
      </c>
      <c r="AW1178" t="s">
        <v>6101</v>
      </c>
      <c r="AX1178" t="s">
        <v>6102</v>
      </c>
      <c r="AY1178">
        <v>12.676070210000001</v>
      </c>
      <c r="AZ1178">
        <v>13.61756039</v>
      </c>
      <c r="BA1178" t="s">
        <v>1822</v>
      </c>
      <c r="BB1178" t="s">
        <v>64</v>
      </c>
    </row>
    <row r="1179" spans="1:54" x14ac:dyDescent="0.3">
      <c r="A1179">
        <v>1634</v>
      </c>
      <c r="B1179" t="s">
        <v>6114</v>
      </c>
      <c r="C1179" s="1">
        <v>43021</v>
      </c>
      <c r="D1179">
        <v>10</v>
      </c>
      <c r="E1179" t="s">
        <v>290</v>
      </c>
      <c r="F1179" t="s">
        <v>203</v>
      </c>
      <c r="H1179">
        <v>2017</v>
      </c>
      <c r="J1179" t="s">
        <v>879</v>
      </c>
      <c r="K1179" t="s">
        <v>81</v>
      </c>
      <c r="L1179">
        <v>3</v>
      </c>
      <c r="M1179" t="s">
        <v>58</v>
      </c>
      <c r="N1179" t="s">
        <v>9703</v>
      </c>
      <c r="V1179">
        <v>3</v>
      </c>
      <c r="AI1179" t="s">
        <v>31</v>
      </c>
      <c r="AT1179" t="s">
        <v>75</v>
      </c>
      <c r="AV1179" t="s">
        <v>6115</v>
      </c>
      <c r="AW1179" t="s">
        <v>6116</v>
      </c>
      <c r="AY1179">
        <v>11.51756001</v>
      </c>
      <c r="AZ1179">
        <v>13.695019719999999</v>
      </c>
      <c r="BA1179" t="s">
        <v>882</v>
      </c>
      <c r="BB1179" t="s">
        <v>64</v>
      </c>
    </row>
    <row r="1180" spans="1:54" x14ac:dyDescent="0.3">
      <c r="A1180">
        <v>1638</v>
      </c>
      <c r="B1180" t="s">
        <v>6127</v>
      </c>
      <c r="C1180" s="1">
        <v>43028</v>
      </c>
      <c r="D1180">
        <v>10</v>
      </c>
      <c r="E1180" t="s">
        <v>290</v>
      </c>
      <c r="F1180" t="s">
        <v>203</v>
      </c>
      <c r="H1180">
        <v>2017</v>
      </c>
      <c r="I1180" t="s">
        <v>6128</v>
      </c>
      <c r="J1180" t="s">
        <v>999</v>
      </c>
      <c r="K1180" t="s">
        <v>81</v>
      </c>
      <c r="L1180">
        <v>3</v>
      </c>
      <c r="M1180" t="s">
        <v>58</v>
      </c>
      <c r="N1180" t="s">
        <v>9703</v>
      </c>
      <c r="V1180">
        <v>3</v>
      </c>
      <c r="AI1180" t="s">
        <v>31</v>
      </c>
      <c r="AT1180" t="s">
        <v>75</v>
      </c>
      <c r="AV1180" t="s">
        <v>6129</v>
      </c>
      <c r="AW1180" t="s">
        <v>6130</v>
      </c>
      <c r="AX1180" t="s">
        <v>6131</v>
      </c>
      <c r="AY1180">
        <v>12.04452991</v>
      </c>
      <c r="AZ1180">
        <v>13.92063999</v>
      </c>
      <c r="BA1180" t="s">
        <v>1003</v>
      </c>
      <c r="BB1180" t="s">
        <v>64</v>
      </c>
    </row>
    <row r="1181" spans="1:54" x14ac:dyDescent="0.3">
      <c r="A1181">
        <v>1640</v>
      </c>
      <c r="B1181" t="s">
        <v>6136</v>
      </c>
      <c r="C1181" s="1">
        <v>43032</v>
      </c>
      <c r="D1181">
        <v>10</v>
      </c>
      <c r="E1181" t="s">
        <v>290</v>
      </c>
      <c r="F1181" t="s">
        <v>100</v>
      </c>
      <c r="H1181">
        <v>2017</v>
      </c>
      <c r="I1181" t="s">
        <v>6137</v>
      </c>
      <c r="J1181" t="s">
        <v>233</v>
      </c>
      <c r="K1181" t="s">
        <v>81</v>
      </c>
      <c r="L1181">
        <v>12</v>
      </c>
      <c r="M1181" t="s">
        <v>58</v>
      </c>
      <c r="N1181" t="s">
        <v>9703</v>
      </c>
      <c r="V1181">
        <v>12</v>
      </c>
      <c r="AI1181" t="s">
        <v>31</v>
      </c>
      <c r="AT1181" t="s">
        <v>75</v>
      </c>
      <c r="AV1181" t="s">
        <v>6138</v>
      </c>
      <c r="AW1181" t="s">
        <v>6139</v>
      </c>
      <c r="AX1181" t="s">
        <v>6140</v>
      </c>
      <c r="AY1181">
        <v>12.3698101</v>
      </c>
      <c r="AZ1181">
        <v>14.21105957</v>
      </c>
      <c r="BA1181" t="s">
        <v>235</v>
      </c>
      <c r="BB1181" t="s">
        <v>64</v>
      </c>
    </row>
    <row r="1182" spans="1:54" x14ac:dyDescent="0.3">
      <c r="A1182">
        <v>1648</v>
      </c>
      <c r="B1182" t="s">
        <v>6168</v>
      </c>
      <c r="C1182" s="1">
        <v>43038</v>
      </c>
      <c r="D1182">
        <v>10</v>
      </c>
      <c r="E1182" t="s">
        <v>290</v>
      </c>
      <c r="F1182" t="s">
        <v>73</v>
      </c>
      <c r="H1182">
        <v>2017</v>
      </c>
      <c r="I1182" t="s">
        <v>6169</v>
      </c>
      <c r="J1182" t="s">
        <v>1268</v>
      </c>
      <c r="K1182" t="s">
        <v>81</v>
      </c>
      <c r="L1182">
        <v>2</v>
      </c>
      <c r="M1182" t="s">
        <v>58</v>
      </c>
      <c r="N1182" t="s">
        <v>9703</v>
      </c>
      <c r="V1182">
        <v>2</v>
      </c>
      <c r="AI1182" t="s">
        <v>31</v>
      </c>
      <c r="AT1182" t="s">
        <v>75</v>
      </c>
      <c r="AV1182" t="s">
        <v>6170</v>
      </c>
      <c r="AW1182" t="s">
        <v>6171</v>
      </c>
      <c r="AX1182" t="s">
        <v>6172</v>
      </c>
      <c r="AY1182">
        <v>12.497179989999999</v>
      </c>
      <c r="AZ1182">
        <v>12.779080390000001</v>
      </c>
      <c r="BA1182" t="s">
        <v>1272</v>
      </c>
      <c r="BB1182" t="s">
        <v>64</v>
      </c>
    </row>
    <row r="1183" spans="1:54" x14ac:dyDescent="0.3">
      <c r="A1183">
        <v>1667</v>
      </c>
      <c r="B1183" t="s">
        <v>6241</v>
      </c>
      <c r="C1183" s="1">
        <v>43069</v>
      </c>
      <c r="D1183">
        <v>11</v>
      </c>
      <c r="E1183" t="s">
        <v>327</v>
      </c>
      <c r="F1183" t="s">
        <v>88</v>
      </c>
      <c r="H1183">
        <v>2017</v>
      </c>
      <c r="I1183" t="s">
        <v>6242</v>
      </c>
      <c r="J1183" t="s">
        <v>999</v>
      </c>
      <c r="K1183" t="s">
        <v>81</v>
      </c>
      <c r="L1183">
        <v>4</v>
      </c>
      <c r="M1183" t="s">
        <v>58</v>
      </c>
      <c r="N1183" t="s">
        <v>9703</v>
      </c>
      <c r="V1183">
        <v>3</v>
      </c>
      <c r="W1183">
        <v>1</v>
      </c>
      <c r="AT1183" t="s">
        <v>75</v>
      </c>
      <c r="AV1183" t="s">
        <v>6243</v>
      </c>
      <c r="AW1183" t="s">
        <v>6244</v>
      </c>
      <c r="AX1183" t="s">
        <v>6245</v>
      </c>
      <c r="AY1183">
        <v>12.04452991</v>
      </c>
      <c r="AZ1183">
        <v>13.92063999</v>
      </c>
      <c r="BA1183" t="s">
        <v>1003</v>
      </c>
      <c r="BB1183" t="s">
        <v>64</v>
      </c>
    </row>
    <row r="1184" spans="1:54" x14ac:dyDescent="0.3">
      <c r="A1184">
        <v>1676</v>
      </c>
      <c r="B1184" t="s">
        <v>6272</v>
      </c>
      <c r="C1184" s="1">
        <v>43092</v>
      </c>
      <c r="D1184">
        <v>12</v>
      </c>
      <c r="E1184" t="s">
        <v>390</v>
      </c>
      <c r="F1184" t="s">
        <v>206</v>
      </c>
      <c r="H1184">
        <v>2017</v>
      </c>
      <c r="I1184" t="s">
        <v>6273</v>
      </c>
      <c r="J1184" t="s">
        <v>2457</v>
      </c>
      <c r="K1184" t="s">
        <v>81</v>
      </c>
      <c r="L1184">
        <v>2</v>
      </c>
      <c r="M1184" t="s">
        <v>58</v>
      </c>
      <c r="N1184" t="s">
        <v>9703</v>
      </c>
      <c r="V1184">
        <v>2</v>
      </c>
      <c r="AI1184" t="s">
        <v>31</v>
      </c>
      <c r="AT1184" t="s">
        <v>75</v>
      </c>
      <c r="AV1184" t="s">
        <v>6274</v>
      </c>
      <c r="AW1184" t="s">
        <v>6275</v>
      </c>
      <c r="AX1184" t="s">
        <v>6276</v>
      </c>
      <c r="AY1184">
        <v>11.91730022</v>
      </c>
      <c r="AZ1184">
        <v>14.635319709999999</v>
      </c>
      <c r="BA1184" t="s">
        <v>2460</v>
      </c>
      <c r="BB1184" t="s">
        <v>64</v>
      </c>
    </row>
    <row r="1185" spans="1:54" x14ac:dyDescent="0.3">
      <c r="A1185">
        <v>1695</v>
      </c>
      <c r="B1185" t="s">
        <v>6344</v>
      </c>
      <c r="C1185" s="1">
        <v>43126</v>
      </c>
      <c r="D1185">
        <v>1</v>
      </c>
      <c r="E1185" t="s">
        <v>500</v>
      </c>
      <c r="F1185" t="s">
        <v>203</v>
      </c>
      <c r="H1185">
        <v>2018</v>
      </c>
      <c r="J1185" t="s">
        <v>1498</v>
      </c>
      <c r="K1185" t="s">
        <v>81</v>
      </c>
      <c r="L1185">
        <v>7</v>
      </c>
      <c r="M1185" t="s">
        <v>58</v>
      </c>
      <c r="N1185" t="s">
        <v>9703</v>
      </c>
      <c r="V1185">
        <v>7</v>
      </c>
      <c r="AI1185" t="s">
        <v>31</v>
      </c>
      <c r="AT1185" t="s">
        <v>75</v>
      </c>
      <c r="AV1185" t="s">
        <v>6345</v>
      </c>
      <c r="AW1185" t="s">
        <v>6346</v>
      </c>
      <c r="AX1185" t="s">
        <v>6347</v>
      </c>
      <c r="AY1185">
        <v>11.101980210000001</v>
      </c>
      <c r="AZ1185">
        <v>13.69266987</v>
      </c>
      <c r="BA1185" t="s">
        <v>1499</v>
      </c>
      <c r="BB1185" t="s">
        <v>64</v>
      </c>
    </row>
    <row r="1186" spans="1:54" x14ac:dyDescent="0.3">
      <c r="A1186">
        <v>1698</v>
      </c>
      <c r="B1186" t="s">
        <v>6355</v>
      </c>
      <c r="C1186" s="1">
        <v>43130</v>
      </c>
      <c r="D1186">
        <v>1</v>
      </c>
      <c r="E1186" t="s">
        <v>500</v>
      </c>
      <c r="F1186" t="s">
        <v>100</v>
      </c>
      <c r="H1186">
        <v>2018</v>
      </c>
      <c r="J1186" t="s">
        <v>1498</v>
      </c>
      <c r="K1186" t="s">
        <v>81</v>
      </c>
      <c r="L1186">
        <v>0</v>
      </c>
      <c r="M1186" t="s">
        <v>58</v>
      </c>
      <c r="N1186" t="s">
        <v>9703</v>
      </c>
      <c r="V1186">
        <v>0</v>
      </c>
      <c r="AI1186" t="s">
        <v>31</v>
      </c>
      <c r="AT1186" t="s">
        <v>75</v>
      </c>
      <c r="AV1186" t="s">
        <v>6356</v>
      </c>
      <c r="AY1186">
        <v>11.101979999999999</v>
      </c>
      <c r="AZ1186">
        <v>13.69266987</v>
      </c>
      <c r="BA1186" t="s">
        <v>1499</v>
      </c>
      <c r="BB1186" t="s">
        <v>64</v>
      </c>
    </row>
    <row r="1187" spans="1:54" x14ac:dyDescent="0.3">
      <c r="A1187">
        <v>1704</v>
      </c>
      <c r="B1187" t="s">
        <v>6376</v>
      </c>
      <c r="C1187" s="1">
        <v>43140</v>
      </c>
      <c r="D1187">
        <v>2</v>
      </c>
      <c r="E1187" t="s">
        <v>650</v>
      </c>
      <c r="F1187" t="s">
        <v>203</v>
      </c>
      <c r="H1187">
        <v>2018</v>
      </c>
      <c r="I1187" t="s">
        <v>2401</v>
      </c>
      <c r="J1187" t="s">
        <v>1268</v>
      </c>
      <c r="K1187" t="s">
        <v>336</v>
      </c>
      <c r="L1187">
        <v>5</v>
      </c>
      <c r="M1187" t="s">
        <v>58</v>
      </c>
      <c r="N1187" t="s">
        <v>9703</v>
      </c>
      <c r="V1187">
        <v>5</v>
      </c>
      <c r="AI1187" t="s">
        <v>31</v>
      </c>
      <c r="AT1187" t="s">
        <v>75</v>
      </c>
      <c r="AU1187" t="s">
        <v>6377</v>
      </c>
      <c r="AV1187" t="s">
        <v>6378</v>
      </c>
      <c r="AW1187" t="s">
        <v>6379</v>
      </c>
      <c r="AY1187">
        <v>43.353931000000003</v>
      </c>
      <c r="AZ1187">
        <v>12.57341957</v>
      </c>
      <c r="BA1187" t="s">
        <v>6380</v>
      </c>
      <c r="BB1187" t="s">
        <v>64</v>
      </c>
    </row>
    <row r="1188" spans="1:54" x14ac:dyDescent="0.3">
      <c r="A1188">
        <v>1711</v>
      </c>
      <c r="B1188" t="s">
        <v>6406</v>
      </c>
      <c r="C1188" s="1">
        <v>43153</v>
      </c>
      <c r="D1188">
        <v>2</v>
      </c>
      <c r="E1188" t="s">
        <v>650</v>
      </c>
      <c r="F1188" t="s">
        <v>88</v>
      </c>
      <c r="H1188">
        <v>2018</v>
      </c>
      <c r="J1188" t="s">
        <v>1498</v>
      </c>
      <c r="K1188" t="s">
        <v>81</v>
      </c>
      <c r="L1188">
        <v>5</v>
      </c>
      <c r="M1188" t="s">
        <v>58</v>
      </c>
      <c r="N1188" t="s">
        <v>9703</v>
      </c>
      <c r="V1188">
        <v>5</v>
      </c>
      <c r="AI1188" t="s">
        <v>31</v>
      </c>
      <c r="AT1188" t="s">
        <v>75</v>
      </c>
      <c r="AV1188" t="s">
        <v>6407</v>
      </c>
      <c r="AW1188" t="s">
        <v>6408</v>
      </c>
      <c r="AX1188" t="s">
        <v>6409</v>
      </c>
      <c r="AY1188">
        <v>11.101979999999999</v>
      </c>
      <c r="AZ1188">
        <v>13.69266987</v>
      </c>
      <c r="BA1188" t="s">
        <v>1499</v>
      </c>
      <c r="BB1188" t="s">
        <v>64</v>
      </c>
    </row>
    <row r="1189" spans="1:54" x14ac:dyDescent="0.3">
      <c r="A1189">
        <v>1733</v>
      </c>
      <c r="B1189" t="s">
        <v>6484</v>
      </c>
      <c r="C1189" s="1">
        <v>43196</v>
      </c>
      <c r="D1189">
        <v>4</v>
      </c>
      <c r="E1189" t="s">
        <v>949</v>
      </c>
      <c r="F1189" t="s">
        <v>203</v>
      </c>
      <c r="H1189">
        <v>2018</v>
      </c>
      <c r="I1189" t="s">
        <v>6485</v>
      </c>
      <c r="J1189" t="s">
        <v>785</v>
      </c>
      <c r="K1189" t="s">
        <v>251</v>
      </c>
      <c r="L1189">
        <v>6</v>
      </c>
      <c r="M1189" t="s">
        <v>58</v>
      </c>
      <c r="N1189" t="s">
        <v>9703</v>
      </c>
      <c r="V1189">
        <v>5</v>
      </c>
      <c r="AE1189">
        <v>1</v>
      </c>
      <c r="AI1189" t="s">
        <v>31</v>
      </c>
      <c r="AT1189" t="s">
        <v>75</v>
      </c>
      <c r="AV1189" t="s">
        <v>6486</v>
      </c>
      <c r="AY1189">
        <v>10.81138</v>
      </c>
      <c r="AZ1189">
        <v>13.45882988</v>
      </c>
      <c r="BA1189" t="s">
        <v>788</v>
      </c>
      <c r="BB1189" t="s">
        <v>64</v>
      </c>
    </row>
    <row r="1190" spans="1:54" x14ac:dyDescent="0.3">
      <c r="A1190">
        <v>1737</v>
      </c>
      <c r="B1190" t="s">
        <v>6498</v>
      </c>
      <c r="C1190" s="1">
        <v>43209</v>
      </c>
      <c r="D1190">
        <v>4</v>
      </c>
      <c r="E1190" t="s">
        <v>949</v>
      </c>
      <c r="F1190" t="s">
        <v>88</v>
      </c>
      <c r="H1190">
        <v>2018</v>
      </c>
      <c r="I1190" t="s">
        <v>1617</v>
      </c>
      <c r="J1190" t="s">
        <v>233</v>
      </c>
      <c r="K1190" t="s">
        <v>81</v>
      </c>
      <c r="L1190">
        <v>2</v>
      </c>
      <c r="M1190" t="s">
        <v>58</v>
      </c>
      <c r="N1190" t="s">
        <v>9703</v>
      </c>
      <c r="V1190">
        <v>1</v>
      </c>
      <c r="W1190">
        <v>1</v>
      </c>
      <c r="AI1190" t="s">
        <v>31</v>
      </c>
      <c r="AT1190" t="s">
        <v>75</v>
      </c>
      <c r="AV1190" t="s">
        <v>6499</v>
      </c>
      <c r="AW1190" t="s">
        <v>6500</v>
      </c>
      <c r="AX1190" t="s">
        <v>6501</v>
      </c>
      <c r="AY1190">
        <v>12.369809999999999</v>
      </c>
      <c r="AZ1190">
        <v>14.21105957</v>
      </c>
      <c r="BA1190" t="s">
        <v>235</v>
      </c>
      <c r="BB1190" t="s">
        <v>64</v>
      </c>
    </row>
    <row r="1191" spans="1:54" x14ac:dyDescent="0.3">
      <c r="A1191">
        <v>1739</v>
      </c>
      <c r="B1191" t="s">
        <v>6506</v>
      </c>
      <c r="C1191" s="1">
        <v>43212</v>
      </c>
      <c r="D1191">
        <v>4</v>
      </c>
      <c r="E1191" t="s">
        <v>949</v>
      </c>
      <c r="F1191" t="s">
        <v>56</v>
      </c>
      <c r="H1191">
        <v>2018</v>
      </c>
      <c r="K1191" t="s">
        <v>81</v>
      </c>
      <c r="L1191">
        <v>9</v>
      </c>
      <c r="M1191" t="s">
        <v>58</v>
      </c>
      <c r="N1191" t="s">
        <v>9703</v>
      </c>
      <c r="P1191" t="s">
        <v>2538</v>
      </c>
      <c r="V1191">
        <v>4</v>
      </c>
      <c r="W1191">
        <v>3</v>
      </c>
      <c r="Y1191">
        <v>2</v>
      </c>
      <c r="AT1191" t="s">
        <v>75</v>
      </c>
      <c r="AV1191" t="s">
        <v>6507</v>
      </c>
      <c r="AW1191" t="s">
        <v>6508</v>
      </c>
      <c r="AY1191">
        <v>11.888826999999999</v>
      </c>
      <c r="AZ1191">
        <v>13.148094179999999</v>
      </c>
      <c r="BA1191" t="s">
        <v>1910</v>
      </c>
      <c r="BB1191" t="s">
        <v>64</v>
      </c>
    </row>
    <row r="1192" spans="1:54" x14ac:dyDescent="0.3">
      <c r="A1192">
        <v>1744</v>
      </c>
      <c r="B1192" t="s">
        <v>6522</v>
      </c>
      <c r="C1192" s="1">
        <v>43217</v>
      </c>
      <c r="D1192">
        <v>4</v>
      </c>
      <c r="E1192" t="s">
        <v>949</v>
      </c>
      <c r="F1192" t="s">
        <v>203</v>
      </c>
      <c r="H1192">
        <v>2018</v>
      </c>
      <c r="I1192" t="s">
        <v>6523</v>
      </c>
      <c r="J1192" t="s">
        <v>414</v>
      </c>
      <c r="K1192" t="s">
        <v>81</v>
      </c>
      <c r="L1192">
        <v>5</v>
      </c>
      <c r="M1192" t="s">
        <v>58</v>
      </c>
      <c r="N1192" t="s">
        <v>9703</v>
      </c>
      <c r="V1192">
        <v>5</v>
      </c>
      <c r="AH1192" t="s">
        <v>30</v>
      </c>
      <c r="AT1192" t="s">
        <v>75</v>
      </c>
      <c r="AU1192" t="s">
        <v>6524</v>
      </c>
      <c r="AV1192" t="s">
        <v>6525</v>
      </c>
      <c r="AW1192" t="s">
        <v>6526</v>
      </c>
      <c r="AY1192">
        <v>12.92671</v>
      </c>
      <c r="AZ1192">
        <v>13.580120089999999</v>
      </c>
      <c r="BA1192" t="s">
        <v>417</v>
      </c>
      <c r="BB1192" t="s">
        <v>64</v>
      </c>
    </row>
    <row r="1193" spans="1:54" x14ac:dyDescent="0.3">
      <c r="A1193">
        <v>1752</v>
      </c>
      <c r="B1193" t="s">
        <v>6551</v>
      </c>
      <c r="C1193" s="1">
        <v>43231</v>
      </c>
      <c r="D1193">
        <v>5</v>
      </c>
      <c r="E1193" t="s">
        <v>55</v>
      </c>
      <c r="F1193" t="s">
        <v>203</v>
      </c>
      <c r="H1193">
        <v>2018</v>
      </c>
      <c r="I1193" t="s">
        <v>6552</v>
      </c>
      <c r="J1193" t="s">
        <v>1498</v>
      </c>
      <c r="K1193" t="s">
        <v>81</v>
      </c>
      <c r="L1193">
        <v>2</v>
      </c>
      <c r="M1193" t="s">
        <v>58</v>
      </c>
      <c r="N1193" t="s">
        <v>9703</v>
      </c>
      <c r="V1193">
        <v>2</v>
      </c>
      <c r="AI1193" t="s">
        <v>31</v>
      </c>
      <c r="AT1193" t="s">
        <v>75</v>
      </c>
      <c r="AV1193" t="s">
        <v>6553</v>
      </c>
      <c r="AY1193">
        <v>11.101979999999999</v>
      </c>
      <c r="AZ1193">
        <v>13.69266987</v>
      </c>
      <c r="BA1193" t="s">
        <v>1499</v>
      </c>
      <c r="BB1193" t="s">
        <v>64</v>
      </c>
    </row>
    <row r="1194" spans="1:54" x14ac:dyDescent="0.3">
      <c r="A1194">
        <v>1763</v>
      </c>
      <c r="B1194" t="s">
        <v>6593</v>
      </c>
      <c r="C1194" s="1">
        <v>43251</v>
      </c>
      <c r="D1194">
        <v>5</v>
      </c>
      <c r="E1194" t="s">
        <v>55</v>
      </c>
      <c r="F1194" t="s">
        <v>88</v>
      </c>
      <c r="H1194">
        <v>2018</v>
      </c>
      <c r="I1194" t="s">
        <v>6594</v>
      </c>
      <c r="J1194" t="s">
        <v>1498</v>
      </c>
      <c r="K1194" t="s">
        <v>81</v>
      </c>
      <c r="L1194">
        <v>3</v>
      </c>
      <c r="M1194" t="s">
        <v>58</v>
      </c>
      <c r="N1194" t="s">
        <v>9703</v>
      </c>
      <c r="V1194">
        <v>3</v>
      </c>
      <c r="AT1194" t="s">
        <v>75</v>
      </c>
      <c r="AV1194" t="s">
        <v>6595</v>
      </c>
      <c r="AW1194" t="s">
        <v>6596</v>
      </c>
      <c r="AX1194" t="s">
        <v>6597</v>
      </c>
      <c r="AY1194">
        <v>11.101979999999999</v>
      </c>
      <c r="AZ1194">
        <v>13.69266987</v>
      </c>
      <c r="BA1194" t="s">
        <v>1499</v>
      </c>
      <c r="BB1194" t="s">
        <v>64</v>
      </c>
    </row>
    <row r="1195" spans="1:54" x14ac:dyDescent="0.3">
      <c r="A1195">
        <v>1767</v>
      </c>
      <c r="B1195" t="s">
        <v>6611</v>
      </c>
      <c r="C1195" s="1">
        <v>43258</v>
      </c>
      <c r="D1195">
        <v>6</v>
      </c>
      <c r="E1195" t="s">
        <v>87</v>
      </c>
      <c r="F1195" t="s">
        <v>88</v>
      </c>
      <c r="H1195">
        <v>2018</v>
      </c>
      <c r="I1195" t="s">
        <v>6612</v>
      </c>
      <c r="J1195" t="s">
        <v>1498</v>
      </c>
      <c r="K1195" t="s">
        <v>81</v>
      </c>
      <c r="L1195">
        <v>3</v>
      </c>
      <c r="M1195" t="s">
        <v>58</v>
      </c>
      <c r="N1195" t="s">
        <v>9703</v>
      </c>
      <c r="V1195">
        <v>3</v>
      </c>
      <c r="AI1195" t="s">
        <v>31</v>
      </c>
      <c r="AT1195" t="s">
        <v>75</v>
      </c>
      <c r="AV1195" t="s">
        <v>6613</v>
      </c>
      <c r="AW1195" t="s">
        <v>6614</v>
      </c>
      <c r="AY1195">
        <v>11.101979999999999</v>
      </c>
      <c r="AZ1195">
        <v>13.69266987</v>
      </c>
      <c r="BA1195" t="s">
        <v>1499</v>
      </c>
      <c r="BB1195" t="s">
        <v>64</v>
      </c>
    </row>
    <row r="1196" spans="1:54" x14ac:dyDescent="0.3">
      <c r="A1196">
        <v>1771</v>
      </c>
      <c r="B1196" t="s">
        <v>6627</v>
      </c>
      <c r="C1196" s="1">
        <v>43262</v>
      </c>
      <c r="D1196">
        <v>6</v>
      </c>
      <c r="E1196" t="s">
        <v>87</v>
      </c>
      <c r="F1196" t="s">
        <v>73</v>
      </c>
      <c r="H1196">
        <v>2018</v>
      </c>
      <c r="I1196" t="s">
        <v>6628</v>
      </c>
      <c r="J1196" t="s">
        <v>414</v>
      </c>
      <c r="K1196" t="s">
        <v>81</v>
      </c>
      <c r="L1196">
        <v>23</v>
      </c>
      <c r="M1196" t="s">
        <v>58</v>
      </c>
      <c r="N1196" t="s">
        <v>9703</v>
      </c>
      <c r="V1196">
        <v>23</v>
      </c>
      <c r="AI1196" t="s">
        <v>31</v>
      </c>
      <c r="AT1196" t="s">
        <v>75</v>
      </c>
      <c r="AU1196" t="s">
        <v>6560</v>
      </c>
      <c r="AV1196" t="s">
        <v>6629</v>
      </c>
      <c r="AW1196" t="s">
        <v>6630</v>
      </c>
      <c r="AX1196" t="s">
        <v>6631</v>
      </c>
      <c r="AY1196">
        <v>12.92671</v>
      </c>
      <c r="AZ1196">
        <v>13.580120089999999</v>
      </c>
      <c r="BA1196" t="s">
        <v>417</v>
      </c>
      <c r="BB1196" t="s">
        <v>64</v>
      </c>
    </row>
    <row r="1197" spans="1:54" x14ac:dyDescent="0.3">
      <c r="A1197">
        <v>1776</v>
      </c>
      <c r="B1197" t="s">
        <v>6650</v>
      </c>
      <c r="C1197" s="1">
        <v>43273</v>
      </c>
      <c r="D1197">
        <v>6</v>
      </c>
      <c r="E1197" t="s">
        <v>87</v>
      </c>
      <c r="F1197" t="s">
        <v>203</v>
      </c>
      <c r="H1197">
        <v>2018</v>
      </c>
      <c r="I1197" t="s">
        <v>6651</v>
      </c>
      <c r="J1197" t="s">
        <v>1115</v>
      </c>
      <c r="K1197" t="s">
        <v>81</v>
      </c>
      <c r="L1197">
        <v>7</v>
      </c>
      <c r="M1197" t="s">
        <v>58</v>
      </c>
      <c r="N1197" t="s">
        <v>9703</v>
      </c>
      <c r="V1197">
        <v>7</v>
      </c>
      <c r="AI1197" t="s">
        <v>31</v>
      </c>
      <c r="AT1197" t="s">
        <v>75</v>
      </c>
      <c r="AV1197" t="s">
        <v>6652</v>
      </c>
      <c r="AW1197" t="s">
        <v>6653</v>
      </c>
      <c r="AX1197" t="s">
        <v>6654</v>
      </c>
      <c r="AY1197">
        <v>11.924250000000001</v>
      </c>
      <c r="AZ1197">
        <v>13.603529930000001</v>
      </c>
      <c r="BA1197" t="s">
        <v>1118</v>
      </c>
      <c r="BB1197" t="s">
        <v>64</v>
      </c>
    </row>
    <row r="1198" spans="1:54" x14ac:dyDescent="0.3">
      <c r="A1198">
        <v>1778</v>
      </c>
      <c r="B1198" t="s">
        <v>6657</v>
      </c>
      <c r="C1198" s="1">
        <v>43278</v>
      </c>
      <c r="D1198">
        <v>6</v>
      </c>
      <c r="E1198" t="s">
        <v>87</v>
      </c>
      <c r="F1198" t="s">
        <v>169</v>
      </c>
      <c r="H1198">
        <v>2018</v>
      </c>
      <c r="I1198" t="s">
        <v>6658</v>
      </c>
      <c r="J1198" t="s">
        <v>879</v>
      </c>
      <c r="K1198" t="s">
        <v>81</v>
      </c>
      <c r="L1198">
        <v>2</v>
      </c>
      <c r="M1198" t="s">
        <v>58</v>
      </c>
      <c r="N1198" t="s">
        <v>9703</v>
      </c>
      <c r="V1198">
        <v>2</v>
      </c>
      <c r="AI1198" t="s">
        <v>31</v>
      </c>
      <c r="AT1198" t="s">
        <v>75</v>
      </c>
      <c r="AU1198" t="s">
        <v>6659</v>
      </c>
      <c r="AV1198" t="s">
        <v>6660</v>
      </c>
      <c r="AW1198" t="s">
        <v>6661</v>
      </c>
      <c r="AX1198" t="s">
        <v>6662</v>
      </c>
      <c r="AY1198">
        <v>11.52777</v>
      </c>
      <c r="AZ1198">
        <v>13.68237019</v>
      </c>
      <c r="BA1198" t="s">
        <v>882</v>
      </c>
      <c r="BB1198" t="s">
        <v>64</v>
      </c>
    </row>
    <row r="1199" spans="1:54" x14ac:dyDescent="0.3">
      <c r="A1199">
        <v>1779</v>
      </c>
      <c r="B1199" t="s">
        <v>6663</v>
      </c>
      <c r="C1199" s="1">
        <v>43278</v>
      </c>
      <c r="D1199">
        <v>6</v>
      </c>
      <c r="E1199" t="s">
        <v>87</v>
      </c>
      <c r="F1199" t="s">
        <v>169</v>
      </c>
      <c r="H1199">
        <v>2018</v>
      </c>
      <c r="I1199" t="s">
        <v>6664</v>
      </c>
      <c r="J1199" t="s">
        <v>117</v>
      </c>
      <c r="K1199" t="s">
        <v>81</v>
      </c>
      <c r="L1199">
        <v>4</v>
      </c>
      <c r="M1199" t="s">
        <v>58</v>
      </c>
      <c r="N1199" t="s">
        <v>9703</v>
      </c>
      <c r="V1199">
        <v>4</v>
      </c>
      <c r="AI1199" t="s">
        <v>31</v>
      </c>
      <c r="AT1199" t="s">
        <v>75</v>
      </c>
      <c r="AU1199" t="s">
        <v>6659</v>
      </c>
      <c r="AV1199" t="s">
        <v>6660</v>
      </c>
      <c r="AW1199" t="s">
        <v>6661</v>
      </c>
      <c r="AX1199" t="s">
        <v>6662</v>
      </c>
      <c r="AY1199">
        <v>11.16417</v>
      </c>
      <c r="AZ1199">
        <v>12.761799809999999</v>
      </c>
      <c r="BA1199" t="s">
        <v>120</v>
      </c>
      <c r="BB1199" t="s">
        <v>64</v>
      </c>
    </row>
    <row r="1200" spans="1:54" x14ac:dyDescent="0.3">
      <c r="A1200">
        <v>1780</v>
      </c>
      <c r="B1200" t="s">
        <v>6665</v>
      </c>
      <c r="C1200" s="1">
        <v>43281</v>
      </c>
      <c r="D1200">
        <v>6</v>
      </c>
      <c r="E1200" t="s">
        <v>87</v>
      </c>
      <c r="F1200" t="s">
        <v>206</v>
      </c>
      <c r="H1200">
        <v>2018</v>
      </c>
      <c r="I1200" t="s">
        <v>6666</v>
      </c>
      <c r="J1200" t="s">
        <v>1115</v>
      </c>
      <c r="K1200" t="s">
        <v>81</v>
      </c>
      <c r="L1200">
        <v>5</v>
      </c>
      <c r="M1200" t="s">
        <v>58</v>
      </c>
      <c r="N1200" t="s">
        <v>9703</v>
      </c>
      <c r="V1200">
        <v>5</v>
      </c>
      <c r="AI1200" t="s">
        <v>31</v>
      </c>
      <c r="AT1200" t="s">
        <v>75</v>
      </c>
      <c r="AV1200" t="s">
        <v>6667</v>
      </c>
      <c r="AW1200" t="s">
        <v>6668</v>
      </c>
      <c r="AY1200">
        <v>11.924250000000001</v>
      </c>
      <c r="AZ1200">
        <v>13.603529930000001</v>
      </c>
      <c r="BA1200" t="s">
        <v>1118</v>
      </c>
      <c r="BB1200" t="s">
        <v>64</v>
      </c>
    </row>
    <row r="1201" spans="1:54" x14ac:dyDescent="0.3">
      <c r="A1201">
        <v>1787</v>
      </c>
      <c r="B1201" t="s">
        <v>6693</v>
      </c>
      <c r="C1201" s="1">
        <v>43302</v>
      </c>
      <c r="D1201">
        <v>7</v>
      </c>
      <c r="E1201" t="s">
        <v>154</v>
      </c>
      <c r="F1201" t="s">
        <v>206</v>
      </c>
      <c r="H1201">
        <v>2018</v>
      </c>
      <c r="I1201" t="s">
        <v>1859</v>
      </c>
      <c r="J1201" t="s">
        <v>3419</v>
      </c>
      <c r="K1201" t="s">
        <v>336</v>
      </c>
      <c r="L1201">
        <v>48</v>
      </c>
      <c r="M1201" t="s">
        <v>58</v>
      </c>
      <c r="N1201" t="s">
        <v>9703</v>
      </c>
      <c r="V1201">
        <v>40</v>
      </c>
      <c r="W1201">
        <v>8</v>
      </c>
      <c r="AI1201" t="s">
        <v>31</v>
      </c>
      <c r="AT1201" t="s">
        <v>75</v>
      </c>
      <c r="AU1201" t="s">
        <v>6694</v>
      </c>
      <c r="AV1201" t="s">
        <v>6695</v>
      </c>
      <c r="AW1201" t="s">
        <v>6696</v>
      </c>
      <c r="AX1201" t="s">
        <v>6697</v>
      </c>
      <c r="AY1201">
        <v>12.26379013</v>
      </c>
      <c r="AZ1201">
        <v>11.51231956</v>
      </c>
      <c r="BA1201" t="s">
        <v>3423</v>
      </c>
      <c r="BB1201" t="s">
        <v>64</v>
      </c>
    </row>
    <row r="1202" spans="1:54" x14ac:dyDescent="0.3">
      <c r="A1202">
        <v>1797</v>
      </c>
      <c r="B1202" t="s">
        <v>6732</v>
      </c>
      <c r="C1202" s="1">
        <v>43318</v>
      </c>
      <c r="D1202">
        <v>8</v>
      </c>
      <c r="E1202" t="s">
        <v>212</v>
      </c>
      <c r="F1202" t="s">
        <v>73</v>
      </c>
      <c r="H1202">
        <v>2018</v>
      </c>
      <c r="I1202" t="s">
        <v>6733</v>
      </c>
      <c r="J1202" t="s">
        <v>1552</v>
      </c>
      <c r="K1202" t="s">
        <v>81</v>
      </c>
      <c r="L1202">
        <v>7</v>
      </c>
      <c r="M1202" t="s">
        <v>58</v>
      </c>
      <c r="N1202" t="s">
        <v>9703</v>
      </c>
      <c r="V1202">
        <v>7</v>
      </c>
      <c r="AI1202" t="s">
        <v>31</v>
      </c>
      <c r="AT1202" t="s">
        <v>75</v>
      </c>
      <c r="AV1202" t="s">
        <v>6734</v>
      </c>
      <c r="AY1202">
        <v>12.94599</v>
      </c>
      <c r="AZ1202">
        <v>13.18229008</v>
      </c>
      <c r="BA1202" t="s">
        <v>1554</v>
      </c>
      <c r="BB1202" t="s">
        <v>64</v>
      </c>
    </row>
    <row r="1203" spans="1:54" x14ac:dyDescent="0.3">
      <c r="A1203">
        <v>1801</v>
      </c>
      <c r="B1203" t="s">
        <v>6748</v>
      </c>
      <c r="C1203" s="1">
        <v>43338</v>
      </c>
      <c r="D1203">
        <v>8</v>
      </c>
      <c r="E1203" t="s">
        <v>212</v>
      </c>
      <c r="F1203" t="s">
        <v>56</v>
      </c>
      <c r="H1203">
        <v>2018</v>
      </c>
      <c r="I1203" t="s">
        <v>1876</v>
      </c>
      <c r="J1203" t="s">
        <v>414</v>
      </c>
      <c r="K1203" t="s">
        <v>81</v>
      </c>
      <c r="L1203">
        <v>3</v>
      </c>
      <c r="M1203" t="s">
        <v>58</v>
      </c>
      <c r="N1203" t="s">
        <v>9703</v>
      </c>
      <c r="V1203">
        <v>3</v>
      </c>
      <c r="AI1203" t="s">
        <v>31</v>
      </c>
      <c r="AT1203" t="s">
        <v>75</v>
      </c>
      <c r="AV1203" t="s">
        <v>6749</v>
      </c>
      <c r="AW1203" t="s">
        <v>6750</v>
      </c>
      <c r="AX1203" t="s">
        <v>6751</v>
      </c>
      <c r="AY1203">
        <v>12.92671</v>
      </c>
      <c r="AZ1203">
        <v>13.580120089999999</v>
      </c>
      <c r="BA1203" t="s">
        <v>417</v>
      </c>
      <c r="BB1203" t="s">
        <v>64</v>
      </c>
    </row>
    <row r="1204" spans="1:54" x14ac:dyDescent="0.3">
      <c r="A1204">
        <v>1802</v>
      </c>
      <c r="B1204" t="s">
        <v>6752</v>
      </c>
      <c r="C1204" s="1">
        <v>43340</v>
      </c>
      <c r="D1204">
        <v>8</v>
      </c>
      <c r="E1204" t="s">
        <v>212</v>
      </c>
      <c r="F1204" t="s">
        <v>100</v>
      </c>
      <c r="H1204">
        <v>2018</v>
      </c>
      <c r="I1204" t="s">
        <v>6753</v>
      </c>
      <c r="J1204" t="s">
        <v>999</v>
      </c>
      <c r="K1204" t="s">
        <v>81</v>
      </c>
      <c r="L1204">
        <v>3</v>
      </c>
      <c r="M1204" t="s">
        <v>58</v>
      </c>
      <c r="N1204" t="s">
        <v>9703</v>
      </c>
      <c r="V1204">
        <v>3</v>
      </c>
      <c r="AI1204" t="s">
        <v>31</v>
      </c>
      <c r="AT1204" t="s">
        <v>75</v>
      </c>
      <c r="AV1204" t="s">
        <v>6754</v>
      </c>
      <c r="AW1204" t="s">
        <v>6755</v>
      </c>
      <c r="AY1204">
        <v>12.04453</v>
      </c>
      <c r="AZ1204">
        <v>13.92063999</v>
      </c>
      <c r="BA1204" t="s">
        <v>1003</v>
      </c>
      <c r="BB1204" t="s">
        <v>64</v>
      </c>
    </row>
    <row r="1205" spans="1:54" x14ac:dyDescent="0.3">
      <c r="A1205">
        <v>1804</v>
      </c>
      <c r="B1205" t="s">
        <v>6761</v>
      </c>
      <c r="C1205" s="1">
        <v>43343</v>
      </c>
      <c r="D1205">
        <v>8</v>
      </c>
      <c r="E1205" t="s">
        <v>212</v>
      </c>
      <c r="F1205" t="s">
        <v>203</v>
      </c>
      <c r="H1205">
        <v>2018</v>
      </c>
      <c r="I1205" t="s">
        <v>6757</v>
      </c>
      <c r="J1205" t="s">
        <v>1552</v>
      </c>
      <c r="K1205" t="s">
        <v>81</v>
      </c>
      <c r="L1205">
        <v>5</v>
      </c>
      <c r="M1205" t="s">
        <v>58</v>
      </c>
      <c r="N1205" t="s">
        <v>9703</v>
      </c>
      <c r="V1205">
        <v>5</v>
      </c>
      <c r="AI1205" t="s">
        <v>31</v>
      </c>
      <c r="AT1205" t="s">
        <v>75</v>
      </c>
      <c r="AV1205" t="s">
        <v>6762</v>
      </c>
      <c r="AY1205">
        <v>12.94599</v>
      </c>
      <c r="AZ1205">
        <v>13.18229008</v>
      </c>
      <c r="BA1205" t="s">
        <v>1554</v>
      </c>
      <c r="BB1205" t="s">
        <v>64</v>
      </c>
    </row>
    <row r="1206" spans="1:54" x14ac:dyDescent="0.3">
      <c r="A1206">
        <v>1806</v>
      </c>
      <c r="B1206" t="s">
        <v>6767</v>
      </c>
      <c r="C1206" s="1">
        <v>43349</v>
      </c>
      <c r="D1206">
        <v>9</v>
      </c>
      <c r="E1206" t="s">
        <v>263</v>
      </c>
      <c r="F1206" t="s">
        <v>88</v>
      </c>
      <c r="H1206">
        <v>2018</v>
      </c>
      <c r="I1206" t="s">
        <v>6768</v>
      </c>
      <c r="J1206" t="s">
        <v>1498</v>
      </c>
      <c r="K1206" t="s">
        <v>81</v>
      </c>
      <c r="L1206">
        <v>14</v>
      </c>
      <c r="M1206" t="s">
        <v>58</v>
      </c>
      <c r="N1206" t="s">
        <v>9703</v>
      </c>
      <c r="V1206">
        <v>14</v>
      </c>
      <c r="AI1206" t="s">
        <v>31</v>
      </c>
      <c r="AT1206" t="s">
        <v>75</v>
      </c>
      <c r="AV1206" t="s">
        <v>6769</v>
      </c>
      <c r="AW1206" t="s">
        <v>6770</v>
      </c>
      <c r="AX1206" t="s">
        <v>6771</v>
      </c>
      <c r="AY1206">
        <v>11.101979999999999</v>
      </c>
      <c r="AZ1206">
        <v>13.69266987</v>
      </c>
      <c r="BA1206" t="s">
        <v>1499</v>
      </c>
      <c r="BB1206" t="s">
        <v>64</v>
      </c>
    </row>
    <row r="1207" spans="1:54" x14ac:dyDescent="0.3">
      <c r="A1207">
        <v>1882</v>
      </c>
      <c r="B1207" t="s">
        <v>7063</v>
      </c>
      <c r="C1207" s="1">
        <v>43482</v>
      </c>
      <c r="D1207">
        <v>1</v>
      </c>
      <c r="E1207" t="s">
        <v>500</v>
      </c>
      <c r="F1207" t="s">
        <v>88</v>
      </c>
      <c r="H1207">
        <v>2019</v>
      </c>
      <c r="I1207" t="s">
        <v>4740</v>
      </c>
      <c r="J1207" t="s">
        <v>94</v>
      </c>
      <c r="K1207" t="s">
        <v>81</v>
      </c>
      <c r="L1207">
        <v>0</v>
      </c>
      <c r="M1207" t="s">
        <v>58</v>
      </c>
      <c r="N1207" t="s">
        <v>9703</v>
      </c>
      <c r="V1207">
        <v>0</v>
      </c>
      <c r="AI1207" t="s">
        <v>31</v>
      </c>
      <c r="AT1207" t="s">
        <v>75</v>
      </c>
      <c r="AV1207" t="s">
        <v>7064</v>
      </c>
      <c r="AY1207">
        <v>10.62053</v>
      </c>
      <c r="AZ1207">
        <v>12.165069580000001</v>
      </c>
      <c r="BA1207" t="s">
        <v>98</v>
      </c>
      <c r="BB1207" t="s">
        <v>64</v>
      </c>
    </row>
    <row r="1208" spans="1:54" x14ac:dyDescent="0.3">
      <c r="A1208">
        <v>1886</v>
      </c>
      <c r="B1208" t="s">
        <v>7076</v>
      </c>
      <c r="C1208" s="1">
        <v>43484</v>
      </c>
      <c r="D1208">
        <v>1</v>
      </c>
      <c r="E1208" t="s">
        <v>500</v>
      </c>
      <c r="F1208" t="s">
        <v>206</v>
      </c>
      <c r="H1208">
        <v>2019</v>
      </c>
      <c r="I1208" t="s">
        <v>1876</v>
      </c>
      <c r="J1208" t="s">
        <v>414</v>
      </c>
      <c r="K1208" t="s">
        <v>81</v>
      </c>
      <c r="L1208">
        <v>8</v>
      </c>
      <c r="M1208" t="s">
        <v>58</v>
      </c>
      <c r="N1208" t="s">
        <v>9703</v>
      </c>
      <c r="V1208">
        <v>8</v>
      </c>
      <c r="AI1208" t="s">
        <v>31</v>
      </c>
      <c r="AT1208" t="s">
        <v>75</v>
      </c>
      <c r="AV1208" t="s">
        <v>7077</v>
      </c>
      <c r="AW1208" t="s">
        <v>7078</v>
      </c>
      <c r="AX1208" t="s">
        <v>7079</v>
      </c>
      <c r="AY1208">
        <v>12.92671</v>
      </c>
      <c r="AZ1208">
        <v>13.580120089999999</v>
      </c>
      <c r="BA1208" t="s">
        <v>417</v>
      </c>
      <c r="BB1208" t="s">
        <v>64</v>
      </c>
    </row>
    <row r="1209" spans="1:54" x14ac:dyDescent="0.3">
      <c r="A1209">
        <v>1896</v>
      </c>
      <c r="B1209" t="s">
        <v>7113</v>
      </c>
      <c r="C1209" s="1">
        <v>43498</v>
      </c>
      <c r="D1209">
        <v>2</v>
      </c>
      <c r="E1209" t="s">
        <v>650</v>
      </c>
      <c r="F1209" t="s">
        <v>206</v>
      </c>
      <c r="H1209">
        <v>2019</v>
      </c>
      <c r="I1209" t="s">
        <v>7114</v>
      </c>
      <c r="J1209" t="s">
        <v>2007</v>
      </c>
      <c r="K1209" t="s">
        <v>81</v>
      </c>
      <c r="L1209">
        <v>4</v>
      </c>
      <c r="M1209" t="s">
        <v>58</v>
      </c>
      <c r="N1209" t="s">
        <v>9703</v>
      </c>
      <c r="V1209">
        <v>4</v>
      </c>
      <c r="AI1209" t="s">
        <v>31</v>
      </c>
      <c r="AT1209" t="s">
        <v>75</v>
      </c>
      <c r="AV1209" t="s">
        <v>7115</v>
      </c>
      <c r="AY1209">
        <v>13.61792</v>
      </c>
      <c r="AZ1209">
        <v>13.267009740000001</v>
      </c>
      <c r="BA1209" t="s">
        <v>2008</v>
      </c>
      <c r="BB1209" t="s">
        <v>64</v>
      </c>
    </row>
    <row r="1210" spans="1:54" x14ac:dyDescent="0.3">
      <c r="A1210">
        <v>1902</v>
      </c>
      <c r="B1210" t="s">
        <v>7141</v>
      </c>
      <c r="C1210" s="1">
        <v>43508</v>
      </c>
      <c r="D1210">
        <v>2</v>
      </c>
      <c r="E1210" t="s">
        <v>650</v>
      </c>
      <c r="F1210" t="s">
        <v>100</v>
      </c>
      <c r="H1210">
        <v>2019</v>
      </c>
      <c r="J1210" t="s">
        <v>785</v>
      </c>
      <c r="K1210" t="s">
        <v>251</v>
      </c>
      <c r="L1210">
        <v>13</v>
      </c>
      <c r="M1210" t="s">
        <v>58</v>
      </c>
      <c r="N1210" t="s">
        <v>9703</v>
      </c>
      <c r="V1210">
        <v>11</v>
      </c>
      <c r="W1210">
        <v>1</v>
      </c>
      <c r="AE1210">
        <v>1</v>
      </c>
      <c r="AI1210" t="s">
        <v>31</v>
      </c>
      <c r="AT1210" t="s">
        <v>75</v>
      </c>
      <c r="AV1210" t="s">
        <v>7142</v>
      </c>
      <c r="AW1210" t="s">
        <v>7143</v>
      </c>
      <c r="AX1210" t="s">
        <v>7144</v>
      </c>
      <c r="AY1210">
        <v>10.813510000000001</v>
      </c>
      <c r="AZ1210">
        <v>13.45938969</v>
      </c>
      <c r="BA1210" t="s">
        <v>788</v>
      </c>
      <c r="BB1210" t="s">
        <v>64</v>
      </c>
    </row>
    <row r="1211" spans="1:54" x14ac:dyDescent="0.3">
      <c r="A1211">
        <v>1921</v>
      </c>
      <c r="B1211" t="s">
        <v>7213</v>
      </c>
      <c r="C1211" s="1">
        <v>43533</v>
      </c>
      <c r="D1211">
        <v>3</v>
      </c>
      <c r="E1211" t="s">
        <v>828</v>
      </c>
      <c r="F1211" t="s">
        <v>206</v>
      </c>
      <c r="H1211">
        <v>2019</v>
      </c>
      <c r="I1211" t="s">
        <v>7214</v>
      </c>
      <c r="J1211" t="s">
        <v>2007</v>
      </c>
      <c r="K1211" t="s">
        <v>81</v>
      </c>
      <c r="L1211">
        <v>23</v>
      </c>
      <c r="M1211" t="s">
        <v>58</v>
      </c>
      <c r="N1211" t="s">
        <v>9703</v>
      </c>
      <c r="V1211">
        <v>23</v>
      </c>
      <c r="AI1211" t="s">
        <v>31</v>
      </c>
      <c r="AT1211" t="s">
        <v>75</v>
      </c>
      <c r="AV1211" t="s">
        <v>7215</v>
      </c>
      <c r="AW1211" t="s">
        <v>7216</v>
      </c>
      <c r="AX1211" t="s">
        <v>7217</v>
      </c>
      <c r="AY1211">
        <v>13.61792</v>
      </c>
      <c r="AZ1211">
        <v>13.267009740000001</v>
      </c>
      <c r="BA1211" t="s">
        <v>2008</v>
      </c>
      <c r="BB1211" t="s">
        <v>64</v>
      </c>
    </row>
    <row r="1212" spans="1:54" x14ac:dyDescent="0.3">
      <c r="A1212">
        <v>1923</v>
      </c>
      <c r="B1212" t="s">
        <v>7222</v>
      </c>
      <c r="C1212" s="1">
        <v>43535</v>
      </c>
      <c r="D1212">
        <v>3</v>
      </c>
      <c r="E1212" t="s">
        <v>828</v>
      </c>
      <c r="F1212" t="s">
        <v>73</v>
      </c>
      <c r="H1212">
        <v>2019</v>
      </c>
      <c r="I1212" t="s">
        <v>1005</v>
      </c>
      <c r="J1212" t="s">
        <v>879</v>
      </c>
      <c r="K1212" t="s">
        <v>81</v>
      </c>
      <c r="L1212">
        <v>5</v>
      </c>
      <c r="M1212" t="s">
        <v>58</v>
      </c>
      <c r="N1212" t="s">
        <v>9703</v>
      </c>
      <c r="V1212">
        <v>5</v>
      </c>
      <c r="AI1212" t="s">
        <v>31</v>
      </c>
      <c r="AT1212" t="s">
        <v>75</v>
      </c>
      <c r="AU1212" t="s">
        <v>6377</v>
      </c>
      <c r="AV1212" t="s">
        <v>7223</v>
      </c>
      <c r="AW1212" t="s">
        <v>7224</v>
      </c>
      <c r="AX1212" t="s">
        <v>7225</v>
      </c>
      <c r="AY1212">
        <v>11.517799999999999</v>
      </c>
      <c r="AZ1212">
        <v>13.697979930000001</v>
      </c>
      <c r="BA1212" t="s">
        <v>882</v>
      </c>
      <c r="BB1212" t="s">
        <v>64</v>
      </c>
    </row>
    <row r="1213" spans="1:54" x14ac:dyDescent="0.3">
      <c r="A1213">
        <v>1949</v>
      </c>
      <c r="B1213" t="s">
        <v>7330</v>
      </c>
      <c r="C1213" s="1">
        <v>43577</v>
      </c>
      <c r="D1213">
        <v>4</v>
      </c>
      <c r="E1213" t="s">
        <v>949</v>
      </c>
      <c r="F1213" t="s">
        <v>73</v>
      </c>
      <c r="H1213">
        <v>2019</v>
      </c>
      <c r="I1213" t="s">
        <v>7319</v>
      </c>
      <c r="J1213" t="s">
        <v>414</v>
      </c>
      <c r="K1213" t="s">
        <v>81</v>
      </c>
      <c r="L1213">
        <v>3</v>
      </c>
      <c r="M1213" t="s">
        <v>58</v>
      </c>
      <c r="N1213" t="s">
        <v>9703</v>
      </c>
      <c r="V1213">
        <v>3</v>
      </c>
      <c r="AI1213" t="s">
        <v>31</v>
      </c>
      <c r="AT1213" t="s">
        <v>75</v>
      </c>
      <c r="AV1213" t="s">
        <v>7331</v>
      </c>
      <c r="AY1213">
        <v>12.92671</v>
      </c>
      <c r="AZ1213">
        <v>13.580120089999999</v>
      </c>
      <c r="BA1213" t="s">
        <v>417</v>
      </c>
      <c r="BB1213" t="s">
        <v>64</v>
      </c>
    </row>
    <row r="1214" spans="1:54" x14ac:dyDescent="0.3">
      <c r="A1214">
        <v>1956</v>
      </c>
      <c r="B1214" t="s">
        <v>7360</v>
      </c>
      <c r="C1214" s="1">
        <v>43595</v>
      </c>
      <c r="D1214">
        <v>5</v>
      </c>
      <c r="E1214" t="s">
        <v>55</v>
      </c>
      <c r="F1214" t="s">
        <v>203</v>
      </c>
      <c r="H1214">
        <v>2019</v>
      </c>
      <c r="I1214" t="s">
        <v>7361</v>
      </c>
      <c r="J1214" t="s">
        <v>233</v>
      </c>
      <c r="K1214" t="s">
        <v>81</v>
      </c>
      <c r="L1214">
        <v>7</v>
      </c>
      <c r="M1214" t="s">
        <v>58</v>
      </c>
      <c r="N1214" t="s">
        <v>9703</v>
      </c>
      <c r="V1214">
        <v>7</v>
      </c>
      <c r="AI1214" t="s">
        <v>31</v>
      </c>
      <c r="AT1214" t="s">
        <v>75</v>
      </c>
      <c r="AV1214" t="s">
        <v>7362</v>
      </c>
      <c r="AW1214" t="s">
        <v>7363</v>
      </c>
      <c r="AX1214" t="s">
        <v>7364</v>
      </c>
      <c r="AY1214">
        <v>12.369809999999999</v>
      </c>
      <c r="AZ1214">
        <v>14.21105957</v>
      </c>
      <c r="BA1214" t="s">
        <v>235</v>
      </c>
      <c r="BB1214" t="s">
        <v>64</v>
      </c>
    </row>
    <row r="1215" spans="1:54" x14ac:dyDescent="0.3">
      <c r="A1215">
        <v>1967</v>
      </c>
      <c r="B1215" t="s">
        <v>7405</v>
      </c>
      <c r="C1215" s="1">
        <v>43609</v>
      </c>
      <c r="D1215">
        <v>5</v>
      </c>
      <c r="E1215" t="s">
        <v>55</v>
      </c>
      <c r="F1215" t="s">
        <v>203</v>
      </c>
      <c r="H1215">
        <v>2019</v>
      </c>
      <c r="I1215" t="s">
        <v>7406</v>
      </c>
      <c r="J1215" t="s">
        <v>414</v>
      </c>
      <c r="K1215" t="s">
        <v>81</v>
      </c>
      <c r="L1215">
        <v>10</v>
      </c>
      <c r="M1215" t="s">
        <v>58</v>
      </c>
      <c r="N1215" t="s">
        <v>9703</v>
      </c>
      <c r="V1215">
        <v>10</v>
      </c>
      <c r="AI1215" t="s">
        <v>31</v>
      </c>
      <c r="AT1215" t="s">
        <v>75</v>
      </c>
      <c r="AU1215" t="s">
        <v>6377</v>
      </c>
      <c r="AV1215" t="s">
        <v>7407</v>
      </c>
      <c r="AW1215" t="s">
        <v>7408</v>
      </c>
      <c r="AX1215" t="s">
        <v>7409</v>
      </c>
      <c r="AY1215">
        <v>12.92671</v>
      </c>
      <c r="AZ1215">
        <v>13.580120089999999</v>
      </c>
      <c r="BA1215" t="s">
        <v>417</v>
      </c>
      <c r="BB1215" t="s">
        <v>64</v>
      </c>
    </row>
    <row r="1216" spans="1:54" x14ac:dyDescent="0.3">
      <c r="A1216">
        <v>1980</v>
      </c>
      <c r="B1216" t="s">
        <v>7457</v>
      </c>
      <c r="C1216" s="1">
        <v>43626</v>
      </c>
      <c r="D1216">
        <v>6</v>
      </c>
      <c r="E1216" t="s">
        <v>87</v>
      </c>
      <c r="F1216" t="s">
        <v>73</v>
      </c>
      <c r="H1216">
        <v>2019</v>
      </c>
      <c r="I1216" t="s">
        <v>7458</v>
      </c>
      <c r="J1216" t="s">
        <v>414</v>
      </c>
      <c r="K1216" t="s">
        <v>81</v>
      </c>
      <c r="L1216">
        <v>1</v>
      </c>
      <c r="M1216" t="s">
        <v>58</v>
      </c>
      <c r="N1216" t="s">
        <v>9703</v>
      </c>
      <c r="V1216">
        <v>1</v>
      </c>
      <c r="AI1216" t="s">
        <v>31</v>
      </c>
      <c r="AT1216" t="s">
        <v>75</v>
      </c>
      <c r="AV1216" t="s">
        <v>7459</v>
      </c>
      <c r="AW1216" t="s">
        <v>7460</v>
      </c>
      <c r="AY1216">
        <v>12.92671</v>
      </c>
      <c r="AZ1216">
        <v>13.580120089999999</v>
      </c>
      <c r="BA1216" t="s">
        <v>417</v>
      </c>
      <c r="BB1216" t="s">
        <v>64</v>
      </c>
    </row>
    <row r="1217" spans="1:54" x14ac:dyDescent="0.3">
      <c r="A1217">
        <v>1986</v>
      </c>
      <c r="B1217" t="s">
        <v>7479</v>
      </c>
      <c r="C1217" s="1">
        <v>43638</v>
      </c>
      <c r="D1217">
        <v>6</v>
      </c>
      <c r="E1217" t="s">
        <v>87</v>
      </c>
      <c r="F1217" t="s">
        <v>206</v>
      </c>
      <c r="H1217">
        <v>2019</v>
      </c>
      <c r="I1217" t="s">
        <v>2272</v>
      </c>
      <c r="J1217" t="s">
        <v>1498</v>
      </c>
      <c r="K1217" t="s">
        <v>81</v>
      </c>
      <c r="L1217">
        <v>2</v>
      </c>
      <c r="M1217" t="s">
        <v>58</v>
      </c>
      <c r="N1217" t="s">
        <v>9703</v>
      </c>
      <c r="V1217">
        <v>2</v>
      </c>
      <c r="AI1217" t="s">
        <v>31</v>
      </c>
      <c r="AT1217" t="s">
        <v>75</v>
      </c>
      <c r="AV1217" t="s">
        <v>7480</v>
      </c>
      <c r="AW1217" t="s">
        <v>7481</v>
      </c>
      <c r="AX1217" t="s">
        <v>7482</v>
      </c>
      <c r="AY1217">
        <v>11.101979999999999</v>
      </c>
      <c r="AZ1217">
        <v>13.69266987</v>
      </c>
      <c r="BA1217" t="s">
        <v>1499</v>
      </c>
      <c r="BB1217" t="s">
        <v>64</v>
      </c>
    </row>
    <row r="1218" spans="1:54" x14ac:dyDescent="0.3">
      <c r="A1218">
        <v>2013</v>
      </c>
      <c r="B1218" t="s">
        <v>7580</v>
      </c>
      <c r="C1218" s="1">
        <v>43703</v>
      </c>
      <c r="D1218">
        <v>8</v>
      </c>
      <c r="E1218" t="s">
        <v>212</v>
      </c>
      <c r="F1218" t="s">
        <v>73</v>
      </c>
      <c r="H1218">
        <v>2019</v>
      </c>
      <c r="I1218" t="s">
        <v>7581</v>
      </c>
      <c r="J1218" t="s">
        <v>1498</v>
      </c>
      <c r="K1218" t="s">
        <v>81</v>
      </c>
      <c r="L1218">
        <v>2</v>
      </c>
      <c r="M1218" t="s">
        <v>58</v>
      </c>
      <c r="N1218" t="s">
        <v>9703</v>
      </c>
      <c r="V1218">
        <v>2</v>
      </c>
      <c r="AI1218" t="s">
        <v>31</v>
      </c>
      <c r="AT1218" t="s">
        <v>75</v>
      </c>
      <c r="AV1218" t="s">
        <v>7582</v>
      </c>
      <c r="AW1218" t="s">
        <v>7583</v>
      </c>
      <c r="AX1218" t="s">
        <v>7584</v>
      </c>
      <c r="AY1218">
        <v>11.101979999999999</v>
      </c>
      <c r="AZ1218">
        <v>13.69266987</v>
      </c>
      <c r="BA1218" t="s">
        <v>1499</v>
      </c>
      <c r="BB1218" t="s">
        <v>64</v>
      </c>
    </row>
    <row r="1219" spans="1:54" x14ac:dyDescent="0.3">
      <c r="A1219">
        <v>2022</v>
      </c>
      <c r="B1219" t="s">
        <v>7614</v>
      </c>
      <c r="C1219" s="1">
        <v>43715</v>
      </c>
      <c r="D1219">
        <v>9</v>
      </c>
      <c r="E1219" t="s">
        <v>263</v>
      </c>
      <c r="F1219" t="s">
        <v>206</v>
      </c>
      <c r="H1219">
        <v>2019</v>
      </c>
      <c r="I1219" t="s">
        <v>7615</v>
      </c>
      <c r="J1219" t="s">
        <v>999</v>
      </c>
      <c r="K1219" t="s">
        <v>81</v>
      </c>
      <c r="L1219">
        <v>10</v>
      </c>
      <c r="M1219" t="s">
        <v>58</v>
      </c>
      <c r="N1219" t="s">
        <v>9703</v>
      </c>
      <c r="P1219" t="s">
        <v>2538</v>
      </c>
      <c r="V1219">
        <v>10</v>
      </c>
      <c r="AI1219" t="s">
        <v>31</v>
      </c>
      <c r="AT1219" t="s">
        <v>75</v>
      </c>
      <c r="AU1219" t="s">
        <v>7616</v>
      </c>
      <c r="AV1219" t="s">
        <v>7617</v>
      </c>
      <c r="AW1219" t="s">
        <v>7618</v>
      </c>
      <c r="AX1219" t="s">
        <v>7619</v>
      </c>
      <c r="AY1219">
        <v>12.04453</v>
      </c>
      <c r="AZ1219">
        <v>13.92063999</v>
      </c>
      <c r="BA1219" t="s">
        <v>1003</v>
      </c>
      <c r="BB1219" t="s">
        <v>64</v>
      </c>
    </row>
    <row r="1220" spans="1:54" x14ac:dyDescent="0.3">
      <c r="A1220">
        <v>2025</v>
      </c>
      <c r="B1220" t="s">
        <v>7627</v>
      </c>
      <c r="C1220" s="1">
        <v>43718</v>
      </c>
      <c r="D1220">
        <v>9</v>
      </c>
      <c r="E1220" t="s">
        <v>263</v>
      </c>
      <c r="F1220" t="s">
        <v>100</v>
      </c>
      <c r="H1220">
        <v>2019</v>
      </c>
      <c r="I1220" t="s">
        <v>1827</v>
      </c>
      <c r="J1220" t="s">
        <v>1498</v>
      </c>
      <c r="K1220" t="s">
        <v>81</v>
      </c>
      <c r="L1220">
        <v>3</v>
      </c>
      <c r="M1220" t="s">
        <v>58</v>
      </c>
      <c r="N1220" t="s">
        <v>9703</v>
      </c>
      <c r="V1220">
        <v>3</v>
      </c>
      <c r="AI1220" t="s">
        <v>31</v>
      </c>
      <c r="AT1220" t="s">
        <v>75</v>
      </c>
      <c r="AV1220" t="s">
        <v>7628</v>
      </c>
      <c r="AW1220" t="s">
        <v>7629</v>
      </c>
      <c r="AX1220" t="s">
        <v>7630</v>
      </c>
      <c r="AY1220">
        <v>11.101979999999999</v>
      </c>
      <c r="AZ1220">
        <v>13.69266987</v>
      </c>
      <c r="BA1220" t="s">
        <v>1499</v>
      </c>
      <c r="BB1220" t="s">
        <v>64</v>
      </c>
    </row>
    <row r="1221" spans="1:54" x14ac:dyDescent="0.3">
      <c r="A1221">
        <v>2036</v>
      </c>
      <c r="B1221" t="s">
        <v>7659</v>
      </c>
      <c r="C1221" s="1">
        <v>43737</v>
      </c>
      <c r="D1221">
        <v>9</v>
      </c>
      <c r="E1221" t="s">
        <v>263</v>
      </c>
      <c r="F1221" t="s">
        <v>56</v>
      </c>
      <c r="H1221">
        <v>2019</v>
      </c>
      <c r="J1221" t="s">
        <v>1268</v>
      </c>
      <c r="K1221" t="s">
        <v>81</v>
      </c>
      <c r="L1221">
        <v>5</v>
      </c>
      <c r="M1221" t="s">
        <v>58</v>
      </c>
      <c r="N1221" t="s">
        <v>9703</v>
      </c>
      <c r="Y1221">
        <v>5</v>
      </c>
      <c r="AT1221" t="s">
        <v>75</v>
      </c>
      <c r="AV1221" t="s">
        <v>7660</v>
      </c>
      <c r="AY1221">
        <v>12.502179999999999</v>
      </c>
      <c r="AZ1221">
        <v>12.78081036</v>
      </c>
      <c r="BA1221" t="s">
        <v>1272</v>
      </c>
      <c r="BB1221" t="s">
        <v>64</v>
      </c>
    </row>
    <row r="1222" spans="1:54" x14ac:dyDescent="0.3">
      <c r="A1222">
        <v>2092</v>
      </c>
      <c r="B1222" t="s">
        <v>7862</v>
      </c>
      <c r="C1222" s="1">
        <v>43832</v>
      </c>
      <c r="D1222">
        <v>1</v>
      </c>
      <c r="E1222" t="s">
        <v>500</v>
      </c>
      <c r="F1222" t="s">
        <v>88</v>
      </c>
      <c r="H1222">
        <v>2020</v>
      </c>
      <c r="I1222" t="s">
        <v>7252</v>
      </c>
      <c r="J1222" t="s">
        <v>785</v>
      </c>
      <c r="K1222" t="s">
        <v>251</v>
      </c>
      <c r="L1222">
        <v>6</v>
      </c>
      <c r="M1222" t="s">
        <v>58</v>
      </c>
      <c r="N1222" t="s">
        <v>9703</v>
      </c>
      <c r="V1222">
        <v>2</v>
      </c>
      <c r="W1222">
        <v>4</v>
      </c>
      <c r="AI1222" t="s">
        <v>31</v>
      </c>
      <c r="AT1222" t="s">
        <v>75</v>
      </c>
      <c r="AV1222" t="s">
        <v>7863</v>
      </c>
      <c r="AW1222" t="s">
        <v>7864</v>
      </c>
      <c r="AX1222" t="s">
        <v>7865</v>
      </c>
      <c r="AY1222">
        <v>10.813510000000001</v>
      </c>
      <c r="AZ1222">
        <v>13.45938969</v>
      </c>
      <c r="BA1222" t="s">
        <v>788</v>
      </c>
      <c r="BB1222" t="s">
        <v>64</v>
      </c>
    </row>
    <row r="1223" spans="1:54" x14ac:dyDescent="0.3">
      <c r="A1223">
        <v>2122</v>
      </c>
      <c r="B1223" t="s">
        <v>7975</v>
      </c>
      <c r="C1223" s="1">
        <v>43866</v>
      </c>
      <c r="D1223">
        <v>2</v>
      </c>
      <c r="E1223" t="s">
        <v>650</v>
      </c>
      <c r="F1223" t="s">
        <v>169</v>
      </c>
      <c r="H1223">
        <v>2020</v>
      </c>
      <c r="I1223" t="s">
        <v>7976</v>
      </c>
      <c r="J1223" t="s">
        <v>7977</v>
      </c>
      <c r="K1223" t="s">
        <v>65</v>
      </c>
      <c r="L1223">
        <v>252</v>
      </c>
      <c r="M1223" t="s">
        <v>58</v>
      </c>
      <c r="N1223" t="s">
        <v>9703</v>
      </c>
      <c r="V1223">
        <v>250</v>
      </c>
      <c r="W1223">
        <v>2</v>
      </c>
      <c r="AI1223" t="s">
        <v>31</v>
      </c>
      <c r="AT1223" t="s">
        <v>75</v>
      </c>
      <c r="AU1223" t="s">
        <v>7978</v>
      </c>
      <c r="AV1223" t="s">
        <v>7979</v>
      </c>
      <c r="AW1223" t="s">
        <v>7980</v>
      </c>
      <c r="AX1223" t="s">
        <v>7981</v>
      </c>
      <c r="AY1223">
        <v>10.519740000000001</v>
      </c>
      <c r="AZ1223">
        <v>7.42401</v>
      </c>
      <c r="BA1223" t="s">
        <v>7982</v>
      </c>
      <c r="BB1223" t="s">
        <v>64</v>
      </c>
    </row>
    <row r="1224" spans="1:54" x14ac:dyDescent="0.3">
      <c r="A1224">
        <v>2123</v>
      </c>
      <c r="B1224" t="s">
        <v>7983</v>
      </c>
      <c r="C1224" s="1">
        <v>43867</v>
      </c>
      <c r="D1224">
        <v>2</v>
      </c>
      <c r="E1224" t="s">
        <v>650</v>
      </c>
      <c r="F1224" t="s">
        <v>88</v>
      </c>
      <c r="H1224">
        <v>2020</v>
      </c>
      <c r="J1224" t="s">
        <v>7977</v>
      </c>
      <c r="K1224" t="s">
        <v>65</v>
      </c>
      <c r="L1224">
        <v>3</v>
      </c>
      <c r="M1224" t="s">
        <v>58</v>
      </c>
      <c r="N1224" t="s">
        <v>9703</v>
      </c>
      <c r="V1224">
        <v>2</v>
      </c>
      <c r="W1224">
        <v>1</v>
      </c>
      <c r="AT1224" t="s">
        <v>75</v>
      </c>
      <c r="AV1224" t="s">
        <v>7984</v>
      </c>
      <c r="AW1224" t="s">
        <v>7985</v>
      </c>
      <c r="AY1224">
        <v>10.519740000000001</v>
      </c>
      <c r="AZ1224">
        <v>7.42401</v>
      </c>
      <c r="BA1224" t="s">
        <v>7982</v>
      </c>
      <c r="BB1224" t="s">
        <v>64</v>
      </c>
    </row>
    <row r="1225" spans="1:54" x14ac:dyDescent="0.3">
      <c r="A1225">
        <v>2136</v>
      </c>
      <c r="B1225" t="s">
        <v>8031</v>
      </c>
      <c r="C1225" s="1">
        <v>43888</v>
      </c>
      <c r="D1225">
        <v>2</v>
      </c>
      <c r="E1225" t="s">
        <v>650</v>
      </c>
      <c r="F1225" t="s">
        <v>88</v>
      </c>
      <c r="H1225">
        <v>2020</v>
      </c>
      <c r="J1225" t="s">
        <v>414</v>
      </c>
      <c r="K1225" t="s">
        <v>81</v>
      </c>
      <c r="L1225">
        <v>25</v>
      </c>
      <c r="M1225" t="s">
        <v>58</v>
      </c>
      <c r="N1225" t="s">
        <v>9703</v>
      </c>
      <c r="V1225">
        <v>25</v>
      </c>
      <c r="AH1225" t="s">
        <v>30</v>
      </c>
      <c r="AT1225" t="s">
        <v>75</v>
      </c>
      <c r="AU1225" t="s">
        <v>8032</v>
      </c>
      <c r="AV1225" t="s">
        <v>8033</v>
      </c>
      <c r="AW1225" t="s">
        <v>8034</v>
      </c>
      <c r="AX1225" t="s">
        <v>8035</v>
      </c>
      <c r="AY1225">
        <v>12.92671</v>
      </c>
      <c r="AZ1225">
        <v>13.580120089999999</v>
      </c>
      <c r="BA1225" t="s">
        <v>417</v>
      </c>
      <c r="BB1225" t="s">
        <v>64</v>
      </c>
    </row>
    <row r="1226" spans="1:54" x14ac:dyDescent="0.3">
      <c r="A1226">
        <v>2157</v>
      </c>
      <c r="B1226" t="s">
        <v>8114</v>
      </c>
      <c r="C1226" s="1">
        <v>43943</v>
      </c>
      <c r="D1226">
        <v>4</v>
      </c>
      <c r="E1226" t="s">
        <v>949</v>
      </c>
      <c r="F1226" t="s">
        <v>169</v>
      </c>
      <c r="H1226">
        <v>2020</v>
      </c>
      <c r="I1226" t="s">
        <v>1827</v>
      </c>
      <c r="J1226" t="s">
        <v>1498</v>
      </c>
      <c r="K1226" t="s">
        <v>81</v>
      </c>
      <c r="L1226">
        <v>1</v>
      </c>
      <c r="M1226" t="s">
        <v>58</v>
      </c>
      <c r="N1226" t="s">
        <v>9703</v>
      </c>
      <c r="V1226">
        <v>1</v>
      </c>
      <c r="AI1226" t="s">
        <v>31</v>
      </c>
      <c r="AT1226" t="s">
        <v>75</v>
      </c>
      <c r="AV1226" t="s">
        <v>8115</v>
      </c>
      <c r="AW1226" t="s">
        <v>8116</v>
      </c>
      <c r="AX1226" t="s">
        <v>8117</v>
      </c>
      <c r="AY1226">
        <v>11.101979999999999</v>
      </c>
      <c r="AZ1226">
        <v>13.69266987</v>
      </c>
      <c r="BA1226" t="s">
        <v>1499</v>
      </c>
      <c r="BB1226" t="s">
        <v>64</v>
      </c>
    </row>
    <row r="1227" spans="1:54" x14ac:dyDescent="0.3">
      <c r="A1227">
        <v>2164</v>
      </c>
      <c r="B1227" t="s">
        <v>8125</v>
      </c>
      <c r="C1227" s="1">
        <v>43960</v>
      </c>
      <c r="D1227">
        <v>5</v>
      </c>
      <c r="E1227" t="s">
        <v>55</v>
      </c>
      <c r="F1227" t="s">
        <v>206</v>
      </c>
      <c r="H1227">
        <v>2020</v>
      </c>
      <c r="J1227" t="s">
        <v>879</v>
      </c>
      <c r="K1227" t="s">
        <v>81</v>
      </c>
      <c r="L1227">
        <v>20</v>
      </c>
      <c r="M1227" t="s">
        <v>58</v>
      </c>
      <c r="N1227" t="s">
        <v>9703</v>
      </c>
      <c r="V1227">
        <v>20</v>
      </c>
      <c r="AH1227" t="s">
        <v>30</v>
      </c>
      <c r="AI1227" t="s">
        <v>31</v>
      </c>
      <c r="AT1227" t="s">
        <v>75</v>
      </c>
      <c r="AV1227" t="s">
        <v>8126</v>
      </c>
      <c r="AW1227" t="s">
        <v>8127</v>
      </c>
      <c r="AY1227">
        <v>11.517799999999999</v>
      </c>
      <c r="AZ1227">
        <v>13.697979930000001</v>
      </c>
      <c r="BA1227" t="s">
        <v>882</v>
      </c>
      <c r="BB1227" t="s">
        <v>64</v>
      </c>
    </row>
    <row r="1228" spans="1:54" x14ac:dyDescent="0.3">
      <c r="A1228">
        <v>2165</v>
      </c>
      <c r="B1228" t="s">
        <v>8128</v>
      </c>
      <c r="C1228" s="1">
        <v>43958</v>
      </c>
      <c r="D1228">
        <v>5</v>
      </c>
      <c r="E1228" t="s">
        <v>55</v>
      </c>
      <c r="F1228" t="s">
        <v>88</v>
      </c>
      <c r="H1228">
        <v>2020</v>
      </c>
      <c r="I1228" t="s">
        <v>2528</v>
      </c>
      <c r="J1228" t="s">
        <v>1498</v>
      </c>
      <c r="K1228" t="s">
        <v>81</v>
      </c>
      <c r="L1228">
        <v>7</v>
      </c>
      <c r="M1228" t="s">
        <v>58</v>
      </c>
      <c r="N1228" t="s">
        <v>9703</v>
      </c>
      <c r="V1228">
        <v>3</v>
      </c>
      <c r="W1228">
        <v>2</v>
      </c>
      <c r="AE1228">
        <v>2</v>
      </c>
      <c r="AH1228" t="s">
        <v>30</v>
      </c>
      <c r="AI1228" t="s">
        <v>31</v>
      </c>
      <c r="AT1228" t="s">
        <v>75</v>
      </c>
      <c r="AV1228" t="s">
        <v>8129</v>
      </c>
      <c r="AW1228" t="s">
        <v>8130</v>
      </c>
      <c r="AX1228" t="s">
        <v>8131</v>
      </c>
      <c r="AY1228">
        <v>11.101979999999999</v>
      </c>
      <c r="AZ1228">
        <v>13.69266987</v>
      </c>
      <c r="BA1228" t="s">
        <v>1499</v>
      </c>
      <c r="BB1228" t="s">
        <v>64</v>
      </c>
    </row>
    <row r="1229" spans="1:54" x14ac:dyDescent="0.3">
      <c r="A1229">
        <v>2167</v>
      </c>
      <c r="B1229" t="s">
        <v>8136</v>
      </c>
      <c r="C1229" s="1">
        <v>43955</v>
      </c>
      <c r="D1229">
        <v>5</v>
      </c>
      <c r="E1229" t="s">
        <v>55</v>
      </c>
      <c r="F1229" t="s">
        <v>73</v>
      </c>
      <c r="H1229">
        <v>2020</v>
      </c>
      <c r="J1229" t="s">
        <v>2356</v>
      </c>
      <c r="K1229" t="s">
        <v>251</v>
      </c>
      <c r="L1229">
        <v>10</v>
      </c>
      <c r="M1229" t="s">
        <v>58</v>
      </c>
      <c r="N1229" t="s">
        <v>9703</v>
      </c>
      <c r="V1229">
        <v>10</v>
      </c>
      <c r="AI1229" t="s">
        <v>31</v>
      </c>
      <c r="AT1229" t="s">
        <v>75</v>
      </c>
      <c r="AU1229" t="s">
        <v>8137</v>
      </c>
      <c r="AV1229" t="s">
        <v>8131</v>
      </c>
      <c r="AY1229">
        <v>10.63081</v>
      </c>
      <c r="AZ1229">
        <v>13.395569800000001</v>
      </c>
      <c r="BA1229" t="s">
        <v>2359</v>
      </c>
      <c r="BB1229" t="s">
        <v>64</v>
      </c>
    </row>
    <row r="1230" spans="1:54" x14ac:dyDescent="0.3">
      <c r="A1230">
        <v>2169</v>
      </c>
      <c r="B1230" t="s">
        <v>8138</v>
      </c>
      <c r="C1230" s="1">
        <v>43964</v>
      </c>
      <c r="D1230">
        <v>5</v>
      </c>
      <c r="E1230" t="s">
        <v>55</v>
      </c>
      <c r="F1230" t="s">
        <v>169</v>
      </c>
      <c r="H1230">
        <v>2020</v>
      </c>
      <c r="I1230" t="s">
        <v>347</v>
      </c>
      <c r="J1230" t="s">
        <v>348</v>
      </c>
      <c r="K1230" t="s">
        <v>81</v>
      </c>
      <c r="L1230">
        <v>14</v>
      </c>
      <c r="M1230" t="s">
        <v>58</v>
      </c>
      <c r="N1230" t="s">
        <v>9703</v>
      </c>
      <c r="V1230">
        <v>9</v>
      </c>
      <c r="W1230">
        <v>5</v>
      </c>
      <c r="AI1230" t="s">
        <v>31</v>
      </c>
      <c r="AT1230" t="s">
        <v>75</v>
      </c>
      <c r="AV1230" t="s">
        <v>8139</v>
      </c>
      <c r="AW1230" t="s">
        <v>8140</v>
      </c>
      <c r="AX1230" t="s">
        <v>8141</v>
      </c>
      <c r="AY1230">
        <v>12.149850000000001</v>
      </c>
      <c r="AZ1230">
        <v>13.90942001</v>
      </c>
      <c r="BA1230" t="s">
        <v>351</v>
      </c>
      <c r="BB1230" t="s">
        <v>64</v>
      </c>
    </row>
    <row r="1231" spans="1:54" x14ac:dyDescent="0.3">
      <c r="A1231">
        <v>2171</v>
      </c>
      <c r="B1231" t="s">
        <v>8146</v>
      </c>
      <c r="C1231" s="1">
        <v>43968</v>
      </c>
      <c r="D1231">
        <v>5</v>
      </c>
      <c r="E1231" t="s">
        <v>55</v>
      </c>
      <c r="F1231" t="s">
        <v>56</v>
      </c>
      <c r="H1231">
        <v>2020</v>
      </c>
      <c r="I1231" t="s">
        <v>1876</v>
      </c>
      <c r="J1231" t="s">
        <v>414</v>
      </c>
      <c r="K1231" t="s">
        <v>81</v>
      </c>
      <c r="L1231">
        <v>20</v>
      </c>
      <c r="M1231" t="s">
        <v>58</v>
      </c>
      <c r="N1231" t="s">
        <v>9703</v>
      </c>
      <c r="V1231">
        <v>20</v>
      </c>
      <c r="AI1231" t="s">
        <v>31</v>
      </c>
      <c r="AT1231" t="s">
        <v>75</v>
      </c>
      <c r="AV1231" t="s">
        <v>8147</v>
      </c>
      <c r="AW1231" t="s">
        <v>8148</v>
      </c>
      <c r="AX1231" t="s">
        <v>8149</v>
      </c>
      <c r="AY1231">
        <v>12.92671</v>
      </c>
      <c r="AZ1231">
        <v>13.580120089999999</v>
      </c>
      <c r="BA1231" t="s">
        <v>417</v>
      </c>
      <c r="BB1231" t="s">
        <v>64</v>
      </c>
    </row>
    <row r="1232" spans="1:54" x14ac:dyDescent="0.3">
      <c r="A1232">
        <v>2173</v>
      </c>
      <c r="B1232" t="s">
        <v>8152</v>
      </c>
      <c r="C1232" s="1">
        <v>43969</v>
      </c>
      <c r="D1232">
        <v>5</v>
      </c>
      <c r="E1232" t="s">
        <v>55</v>
      </c>
      <c r="F1232" t="s">
        <v>73</v>
      </c>
      <c r="H1232">
        <v>2020</v>
      </c>
      <c r="I1232" t="s">
        <v>6392</v>
      </c>
      <c r="K1232" t="s">
        <v>336</v>
      </c>
      <c r="L1232">
        <v>7</v>
      </c>
      <c r="M1232" t="s">
        <v>58</v>
      </c>
      <c r="N1232" t="s">
        <v>9703</v>
      </c>
      <c r="V1232">
        <v>7</v>
      </c>
      <c r="AI1232" t="s">
        <v>31</v>
      </c>
      <c r="AO1232" t="s">
        <v>59</v>
      </c>
      <c r="AT1232" t="s">
        <v>75</v>
      </c>
      <c r="AV1232" t="s">
        <v>8153</v>
      </c>
      <c r="AW1232" t="s">
        <v>8154</v>
      </c>
      <c r="AX1232" t="s">
        <v>8155</v>
      </c>
      <c r="AY1232">
        <v>12.76675</v>
      </c>
      <c r="AZ1232">
        <v>11.51185989</v>
      </c>
      <c r="BA1232" t="s">
        <v>1459</v>
      </c>
      <c r="BB1232" t="s">
        <v>64</v>
      </c>
    </row>
    <row r="1233" spans="1:54" x14ac:dyDescent="0.3">
      <c r="A1233">
        <v>2181</v>
      </c>
      <c r="B1233" t="s">
        <v>8176</v>
      </c>
      <c r="C1233" s="1">
        <v>43984</v>
      </c>
      <c r="D1233">
        <v>6</v>
      </c>
      <c r="E1233" t="s">
        <v>87</v>
      </c>
      <c r="F1233" t="s">
        <v>100</v>
      </c>
      <c r="H1233">
        <v>2020</v>
      </c>
      <c r="I1233" t="s">
        <v>8177</v>
      </c>
      <c r="J1233" t="s">
        <v>414</v>
      </c>
      <c r="K1233" t="s">
        <v>81</v>
      </c>
      <c r="L1233">
        <v>10</v>
      </c>
      <c r="M1233" t="s">
        <v>58</v>
      </c>
      <c r="N1233" t="s">
        <v>9703</v>
      </c>
      <c r="V1233">
        <v>9</v>
      </c>
      <c r="W1233">
        <v>1</v>
      </c>
      <c r="AI1233" t="s">
        <v>31</v>
      </c>
      <c r="AT1233" t="s">
        <v>75</v>
      </c>
      <c r="AV1233" t="s">
        <v>8178</v>
      </c>
      <c r="AW1233" t="s">
        <v>8179</v>
      </c>
      <c r="AY1233">
        <v>12.92671</v>
      </c>
      <c r="AZ1233">
        <v>13.580120089999999</v>
      </c>
      <c r="BA1233" t="s">
        <v>417</v>
      </c>
      <c r="BB1233" t="s">
        <v>64</v>
      </c>
    </row>
    <row r="1234" spans="1:54" x14ac:dyDescent="0.3">
      <c r="A1234">
        <v>2224</v>
      </c>
      <c r="B1234" t="s">
        <v>8333</v>
      </c>
      <c r="C1234" s="1">
        <v>44084</v>
      </c>
      <c r="D1234">
        <v>9</v>
      </c>
      <c r="E1234" t="s">
        <v>263</v>
      </c>
      <c r="F1234" t="s">
        <v>88</v>
      </c>
      <c r="H1234">
        <v>2020</v>
      </c>
      <c r="I1234" t="s">
        <v>8334</v>
      </c>
      <c r="J1234" t="s">
        <v>7367</v>
      </c>
      <c r="K1234" t="s">
        <v>81</v>
      </c>
      <c r="L1234">
        <v>5</v>
      </c>
      <c r="M1234" t="s">
        <v>58</v>
      </c>
      <c r="N1234" t="s">
        <v>9703</v>
      </c>
      <c r="V1234">
        <v>5</v>
      </c>
      <c r="AI1234" t="s">
        <v>31</v>
      </c>
      <c r="AT1234" t="s">
        <v>75</v>
      </c>
      <c r="AV1234" t="s">
        <v>8335</v>
      </c>
      <c r="AW1234" t="s">
        <v>8336</v>
      </c>
      <c r="AX1234" t="s">
        <v>8337</v>
      </c>
      <c r="AY1234">
        <v>11.837854999999999</v>
      </c>
      <c r="AZ1234">
        <v>13.14281368</v>
      </c>
      <c r="BA1234" t="s">
        <v>7371</v>
      </c>
      <c r="BB1234" t="s">
        <v>64</v>
      </c>
    </row>
    <row r="1235" spans="1:54" x14ac:dyDescent="0.3">
      <c r="A1235">
        <v>2243</v>
      </c>
      <c r="B1235" t="s">
        <v>8397</v>
      </c>
      <c r="C1235" s="1">
        <v>44128</v>
      </c>
      <c r="D1235">
        <v>10</v>
      </c>
      <c r="E1235" t="s">
        <v>290</v>
      </c>
      <c r="F1235" t="s">
        <v>206</v>
      </c>
      <c r="H1235">
        <v>2020</v>
      </c>
      <c r="I1235" t="s">
        <v>7214</v>
      </c>
      <c r="J1235" t="s">
        <v>2007</v>
      </c>
      <c r="K1235" t="s">
        <v>81</v>
      </c>
      <c r="L1235">
        <v>2</v>
      </c>
      <c r="M1235" t="s">
        <v>58</v>
      </c>
      <c r="N1235" t="s">
        <v>9703</v>
      </c>
      <c r="V1235">
        <v>2</v>
      </c>
      <c r="AI1235" t="s">
        <v>31</v>
      </c>
      <c r="AT1235" t="s">
        <v>75</v>
      </c>
      <c r="AV1235" t="s">
        <v>8398</v>
      </c>
      <c r="AW1235" t="s">
        <v>8399</v>
      </c>
      <c r="AX1235" t="s">
        <v>8400</v>
      </c>
      <c r="AY1235">
        <v>13.610953</v>
      </c>
      <c r="AZ1235">
        <v>13.27766418</v>
      </c>
      <c r="BA1235" t="s">
        <v>2008</v>
      </c>
      <c r="BB1235" t="s">
        <v>64</v>
      </c>
    </row>
    <row r="1236" spans="1:54" x14ac:dyDescent="0.3">
      <c r="A1236">
        <v>2244</v>
      </c>
      <c r="B1236" t="s">
        <v>8401</v>
      </c>
      <c r="C1236" s="1">
        <v>44125</v>
      </c>
      <c r="D1236">
        <v>10</v>
      </c>
      <c r="E1236" t="s">
        <v>290</v>
      </c>
      <c r="F1236" t="s">
        <v>169</v>
      </c>
      <c r="H1236">
        <v>2020</v>
      </c>
      <c r="I1236" t="s">
        <v>1876</v>
      </c>
      <c r="J1236" t="s">
        <v>414</v>
      </c>
      <c r="K1236" t="s">
        <v>81</v>
      </c>
      <c r="L1236">
        <v>14</v>
      </c>
      <c r="M1236" t="s">
        <v>58</v>
      </c>
      <c r="N1236" t="s">
        <v>9703</v>
      </c>
      <c r="V1236">
        <v>14</v>
      </c>
      <c r="AI1236" t="s">
        <v>31</v>
      </c>
      <c r="AT1236" t="s">
        <v>75</v>
      </c>
      <c r="AV1236" t="s">
        <v>8398</v>
      </c>
      <c r="AW1236" t="s">
        <v>8399</v>
      </c>
      <c r="AX1236" t="s">
        <v>8400</v>
      </c>
      <c r="AY1236">
        <v>12.917</v>
      </c>
      <c r="AZ1236">
        <v>13.56700039</v>
      </c>
      <c r="BA1236" t="s">
        <v>417</v>
      </c>
      <c r="BB1236" t="s">
        <v>64</v>
      </c>
    </row>
    <row r="1237" spans="1:54" x14ac:dyDescent="0.3">
      <c r="A1237">
        <v>2252</v>
      </c>
      <c r="B1237" t="s">
        <v>8424</v>
      </c>
      <c r="C1237" s="1">
        <v>44143</v>
      </c>
      <c r="D1237">
        <v>11</v>
      </c>
      <c r="E1237" t="s">
        <v>327</v>
      </c>
      <c r="F1237" t="s">
        <v>56</v>
      </c>
      <c r="H1237">
        <v>2020</v>
      </c>
      <c r="I1237" t="s">
        <v>2430</v>
      </c>
      <c r="J1237" t="s">
        <v>1376</v>
      </c>
      <c r="K1237" t="s">
        <v>336</v>
      </c>
      <c r="L1237">
        <v>5</v>
      </c>
      <c r="M1237" t="s">
        <v>58</v>
      </c>
      <c r="N1237" t="s">
        <v>9703</v>
      </c>
      <c r="V1237">
        <v>5</v>
      </c>
      <c r="AI1237" t="s">
        <v>31</v>
      </c>
      <c r="AT1237" t="s">
        <v>75</v>
      </c>
      <c r="AV1237" t="s">
        <v>8425</v>
      </c>
      <c r="AW1237" t="s">
        <v>8426</v>
      </c>
      <c r="AX1237" t="s">
        <v>8427</v>
      </c>
      <c r="AY1237">
        <v>11.497780000000001</v>
      </c>
      <c r="AZ1237">
        <v>11.93083</v>
      </c>
      <c r="BA1237" t="s">
        <v>1378</v>
      </c>
      <c r="BB1237" t="s">
        <v>64</v>
      </c>
    </row>
    <row r="1238" spans="1:54" x14ac:dyDescent="0.3">
      <c r="A1238">
        <v>2254</v>
      </c>
      <c r="B1238" t="s">
        <v>8429</v>
      </c>
      <c r="C1238" s="1">
        <v>44138</v>
      </c>
      <c r="D1238">
        <v>11</v>
      </c>
      <c r="E1238" t="s">
        <v>327</v>
      </c>
      <c r="F1238" t="s">
        <v>100</v>
      </c>
      <c r="H1238">
        <v>2020</v>
      </c>
      <c r="I1238" t="s">
        <v>8430</v>
      </c>
      <c r="J1238" t="s">
        <v>233</v>
      </c>
      <c r="K1238" t="s">
        <v>81</v>
      </c>
      <c r="L1238">
        <v>2</v>
      </c>
      <c r="M1238" t="s">
        <v>58</v>
      </c>
      <c r="N1238" t="s">
        <v>9703</v>
      </c>
      <c r="V1238">
        <v>2</v>
      </c>
      <c r="AI1238" t="s">
        <v>31</v>
      </c>
      <c r="AT1238" t="s">
        <v>75</v>
      </c>
      <c r="AV1238" t="s">
        <v>8425</v>
      </c>
      <c r="AW1238" t="s">
        <v>8426</v>
      </c>
      <c r="AX1238" t="s">
        <v>8431</v>
      </c>
      <c r="AY1238">
        <v>12.345307</v>
      </c>
      <c r="AZ1238">
        <v>14.184533119999999</v>
      </c>
      <c r="BA1238" t="s">
        <v>235</v>
      </c>
      <c r="BB1238" t="s">
        <v>64</v>
      </c>
    </row>
    <row r="1239" spans="1:54" x14ac:dyDescent="0.3">
      <c r="A1239">
        <v>2255</v>
      </c>
      <c r="B1239" t="s">
        <v>8432</v>
      </c>
      <c r="C1239" s="1">
        <v>44146</v>
      </c>
      <c r="D1239">
        <v>11</v>
      </c>
      <c r="E1239" t="s">
        <v>327</v>
      </c>
      <c r="F1239" t="s">
        <v>169</v>
      </c>
      <c r="H1239">
        <v>2020</v>
      </c>
      <c r="I1239" t="s">
        <v>8433</v>
      </c>
      <c r="K1239" t="s">
        <v>81</v>
      </c>
      <c r="L1239">
        <v>2</v>
      </c>
      <c r="M1239" t="s">
        <v>58</v>
      </c>
      <c r="N1239" t="s">
        <v>9703</v>
      </c>
      <c r="V1239">
        <v>2</v>
      </c>
      <c r="AI1239" t="s">
        <v>31</v>
      </c>
      <c r="AT1239" t="s">
        <v>75</v>
      </c>
      <c r="AV1239" t="s">
        <v>8422</v>
      </c>
      <c r="AW1239" t="s">
        <v>8423</v>
      </c>
      <c r="AX1239" t="s">
        <v>8434</v>
      </c>
      <c r="AY1239">
        <v>11.472652999999999</v>
      </c>
      <c r="AZ1239">
        <v>13.81022263</v>
      </c>
      <c r="BA1239" t="s">
        <v>1910</v>
      </c>
      <c r="BB1239" t="s">
        <v>64</v>
      </c>
    </row>
    <row r="1240" spans="1:54" x14ac:dyDescent="0.3">
      <c r="A1240">
        <v>2267</v>
      </c>
      <c r="B1240" t="s">
        <v>8466</v>
      </c>
      <c r="C1240" s="1">
        <v>44171</v>
      </c>
      <c r="D1240">
        <v>12</v>
      </c>
      <c r="E1240" t="s">
        <v>390</v>
      </c>
      <c r="F1240" t="s">
        <v>56</v>
      </c>
      <c r="H1240">
        <v>2020</v>
      </c>
      <c r="J1240" t="s">
        <v>1332</v>
      </c>
      <c r="K1240" t="s">
        <v>81</v>
      </c>
      <c r="L1240">
        <v>4</v>
      </c>
      <c r="M1240" t="s">
        <v>58</v>
      </c>
      <c r="N1240" t="s">
        <v>9703</v>
      </c>
      <c r="V1240">
        <v>4</v>
      </c>
      <c r="AI1240" t="s">
        <v>31</v>
      </c>
      <c r="AT1240" t="s">
        <v>75</v>
      </c>
      <c r="AV1240" t="s">
        <v>8467</v>
      </c>
      <c r="AW1240" t="s">
        <v>8468</v>
      </c>
      <c r="AY1240">
        <v>12.114770999999999</v>
      </c>
      <c r="AZ1240">
        <v>12.82705498</v>
      </c>
      <c r="BA1240" t="s">
        <v>1335</v>
      </c>
      <c r="BB1240" t="s">
        <v>64</v>
      </c>
    </row>
    <row r="1241" spans="1:54" x14ac:dyDescent="0.3">
      <c r="A1241">
        <v>2268</v>
      </c>
      <c r="B1241" t="s">
        <v>8469</v>
      </c>
      <c r="C1241" s="1">
        <v>44172</v>
      </c>
      <c r="D1241">
        <v>12</v>
      </c>
      <c r="E1241" t="s">
        <v>390</v>
      </c>
      <c r="F1241" t="s">
        <v>73</v>
      </c>
      <c r="H1241">
        <v>2020</v>
      </c>
      <c r="I1241" t="s">
        <v>8470</v>
      </c>
      <c r="J1241" t="s">
        <v>879</v>
      </c>
      <c r="K1241" t="s">
        <v>81</v>
      </c>
      <c r="L1241">
        <v>2</v>
      </c>
      <c r="M1241" t="s">
        <v>58</v>
      </c>
      <c r="N1241" t="s">
        <v>9703</v>
      </c>
      <c r="V1241">
        <v>2</v>
      </c>
      <c r="AI1241" t="s">
        <v>31</v>
      </c>
      <c r="AT1241" t="s">
        <v>75</v>
      </c>
      <c r="AV1241" t="s">
        <v>8471</v>
      </c>
      <c r="AW1241" t="s">
        <v>8472</v>
      </c>
      <c r="AY1241">
        <v>11.518890000000001</v>
      </c>
      <c r="AZ1241">
        <v>13.68416977</v>
      </c>
      <c r="BA1241" t="s">
        <v>882</v>
      </c>
      <c r="BB1241" t="s">
        <v>64</v>
      </c>
    </row>
    <row r="1242" spans="1:54" x14ac:dyDescent="0.3">
      <c r="A1242">
        <v>2274</v>
      </c>
      <c r="B1242" t="s">
        <v>8494</v>
      </c>
      <c r="C1242" s="1">
        <v>44181</v>
      </c>
      <c r="D1242">
        <v>12</v>
      </c>
      <c r="E1242" t="s">
        <v>390</v>
      </c>
      <c r="F1242" t="s">
        <v>169</v>
      </c>
      <c r="H1242">
        <v>2020</v>
      </c>
      <c r="I1242" t="s">
        <v>8495</v>
      </c>
      <c r="J1242" t="s">
        <v>233</v>
      </c>
      <c r="K1242" t="s">
        <v>81</v>
      </c>
      <c r="L1242">
        <v>5</v>
      </c>
      <c r="M1242" t="s">
        <v>58</v>
      </c>
      <c r="N1242" t="s">
        <v>9703</v>
      </c>
      <c r="V1242">
        <v>5</v>
      </c>
      <c r="AI1242" t="s">
        <v>31</v>
      </c>
      <c r="AT1242" t="s">
        <v>75</v>
      </c>
      <c r="AV1242" t="s">
        <v>8496</v>
      </c>
      <c r="AW1242" t="s">
        <v>8497</v>
      </c>
      <c r="AX1242" t="s">
        <v>8498</v>
      </c>
      <c r="AY1242">
        <v>12.345307</v>
      </c>
      <c r="AZ1242">
        <v>14.184533119999999</v>
      </c>
      <c r="BA1242" t="s">
        <v>235</v>
      </c>
      <c r="BB1242" t="s">
        <v>64</v>
      </c>
    </row>
    <row r="1243" spans="1:54" x14ac:dyDescent="0.3">
      <c r="A1243">
        <v>2275</v>
      </c>
      <c r="B1243" t="s">
        <v>8499</v>
      </c>
      <c r="C1243" s="1">
        <v>44182</v>
      </c>
      <c r="D1243">
        <v>12</v>
      </c>
      <c r="E1243" t="s">
        <v>390</v>
      </c>
      <c r="F1243" t="s">
        <v>88</v>
      </c>
      <c r="H1243">
        <v>2020</v>
      </c>
      <c r="I1243" t="s">
        <v>6935</v>
      </c>
      <c r="J1243" t="s">
        <v>414</v>
      </c>
      <c r="K1243" t="s">
        <v>81</v>
      </c>
      <c r="L1243">
        <v>4</v>
      </c>
      <c r="M1243" t="s">
        <v>58</v>
      </c>
      <c r="N1243" t="s">
        <v>9703</v>
      </c>
      <c r="V1243">
        <v>4</v>
      </c>
      <c r="AI1243" t="s">
        <v>31</v>
      </c>
      <c r="AT1243" t="s">
        <v>75</v>
      </c>
      <c r="AV1243" t="s">
        <v>8496</v>
      </c>
      <c r="AW1243" t="s">
        <v>8497</v>
      </c>
      <c r="AX1243" t="s">
        <v>8498</v>
      </c>
      <c r="AY1243">
        <v>12.917</v>
      </c>
      <c r="AZ1243">
        <v>13.56700039</v>
      </c>
      <c r="BA1243" t="s">
        <v>417</v>
      </c>
      <c r="BB1243" t="s">
        <v>64</v>
      </c>
    </row>
    <row r="1244" spans="1:54" x14ac:dyDescent="0.3">
      <c r="A1244">
        <v>2294</v>
      </c>
      <c r="B1244" t="s">
        <v>8573</v>
      </c>
      <c r="C1244" s="1">
        <v>44205</v>
      </c>
      <c r="D1244">
        <v>1</v>
      </c>
      <c r="E1244" t="s">
        <v>500</v>
      </c>
      <c r="F1244" t="s">
        <v>206</v>
      </c>
      <c r="H1244">
        <v>2021</v>
      </c>
      <c r="I1244" t="s">
        <v>8574</v>
      </c>
      <c r="J1244" t="s">
        <v>1376</v>
      </c>
      <c r="K1244" t="s">
        <v>336</v>
      </c>
      <c r="L1244">
        <v>41</v>
      </c>
      <c r="M1244" t="s">
        <v>58</v>
      </c>
      <c r="N1244" t="s">
        <v>9703</v>
      </c>
      <c r="V1244">
        <v>28</v>
      </c>
      <c r="W1244">
        <v>13</v>
      </c>
      <c r="AI1244" t="s">
        <v>31</v>
      </c>
      <c r="AS1244" t="s">
        <v>41</v>
      </c>
      <c r="AT1244" t="s">
        <v>75</v>
      </c>
      <c r="AV1244" t="s">
        <v>8575</v>
      </c>
      <c r="AW1244" t="s">
        <v>8576</v>
      </c>
      <c r="AX1244" t="s">
        <v>8577</v>
      </c>
      <c r="AY1244">
        <v>11.497780000000001</v>
      </c>
      <c r="AZ1244">
        <v>11.93083</v>
      </c>
      <c r="BA1244" t="s">
        <v>1378</v>
      </c>
      <c r="BB1244" t="s">
        <v>64</v>
      </c>
    </row>
    <row r="1245" spans="1:54" x14ac:dyDescent="0.3">
      <c r="A1245">
        <v>2295</v>
      </c>
      <c r="B1245" t="s">
        <v>8578</v>
      </c>
      <c r="C1245" s="1">
        <v>44205</v>
      </c>
      <c r="D1245">
        <v>1</v>
      </c>
      <c r="E1245" t="s">
        <v>500</v>
      </c>
      <c r="F1245" t="s">
        <v>206</v>
      </c>
      <c r="H1245">
        <v>2021</v>
      </c>
      <c r="I1245" t="s">
        <v>8579</v>
      </c>
      <c r="J1245" t="s">
        <v>1376</v>
      </c>
      <c r="K1245" t="s">
        <v>336</v>
      </c>
      <c r="L1245">
        <v>30</v>
      </c>
      <c r="M1245" t="s">
        <v>58</v>
      </c>
      <c r="N1245" t="s">
        <v>9703</v>
      </c>
      <c r="V1245">
        <v>30</v>
      </c>
      <c r="AT1245" t="s">
        <v>75</v>
      </c>
      <c r="AV1245" t="s">
        <v>8580</v>
      </c>
      <c r="AW1245" t="s">
        <v>8581</v>
      </c>
      <c r="AX1245" t="s">
        <v>8582</v>
      </c>
      <c r="AY1245">
        <v>11.497780000000001</v>
      </c>
      <c r="AZ1245">
        <v>11.93083</v>
      </c>
      <c r="BA1245" t="s">
        <v>1378</v>
      </c>
      <c r="BB1245" t="s">
        <v>64</v>
      </c>
    </row>
    <row r="1246" spans="1:54" x14ac:dyDescent="0.3">
      <c r="A1246">
        <v>2302</v>
      </c>
      <c r="B1246" t="s">
        <v>8604</v>
      </c>
      <c r="C1246" s="1">
        <v>44216</v>
      </c>
      <c r="D1246">
        <v>1</v>
      </c>
      <c r="E1246" t="s">
        <v>500</v>
      </c>
      <c r="F1246" t="s">
        <v>169</v>
      </c>
      <c r="H1246">
        <v>2021</v>
      </c>
      <c r="I1246" t="s">
        <v>8605</v>
      </c>
      <c r="J1246" t="s">
        <v>117</v>
      </c>
      <c r="K1246" t="s">
        <v>81</v>
      </c>
      <c r="L1246">
        <v>5</v>
      </c>
      <c r="M1246" t="s">
        <v>58</v>
      </c>
      <c r="N1246" t="s">
        <v>9703</v>
      </c>
      <c r="V1246">
        <v>5</v>
      </c>
      <c r="AI1246" t="s">
        <v>31</v>
      </c>
      <c r="AT1246" t="s">
        <v>75</v>
      </c>
      <c r="AV1246" t="s">
        <v>8606</v>
      </c>
      <c r="AW1246" t="s">
        <v>8607</v>
      </c>
      <c r="AX1246" t="s">
        <v>8608</v>
      </c>
      <c r="AY1246">
        <v>11.15</v>
      </c>
      <c r="AZ1246">
        <v>12.75</v>
      </c>
      <c r="BA1246" t="s">
        <v>120</v>
      </c>
      <c r="BB1246" t="s">
        <v>64</v>
      </c>
    </row>
    <row r="1247" spans="1:54" x14ac:dyDescent="0.3">
      <c r="A1247">
        <v>2309</v>
      </c>
      <c r="B1247" t="s">
        <v>8629</v>
      </c>
      <c r="C1247" s="1">
        <v>44236</v>
      </c>
      <c r="D1247">
        <v>2</v>
      </c>
      <c r="E1247" t="s">
        <v>650</v>
      </c>
      <c r="F1247" t="s">
        <v>100</v>
      </c>
      <c r="H1247">
        <v>2021</v>
      </c>
      <c r="I1247" t="s">
        <v>1598</v>
      </c>
      <c r="J1247" t="s">
        <v>2457</v>
      </c>
      <c r="K1247" t="s">
        <v>81</v>
      </c>
      <c r="L1247">
        <v>19</v>
      </c>
      <c r="M1247" t="s">
        <v>58</v>
      </c>
      <c r="N1247" t="s">
        <v>9703</v>
      </c>
      <c r="V1247">
        <v>19</v>
      </c>
      <c r="AI1247" t="s">
        <v>31</v>
      </c>
      <c r="AT1247" t="s">
        <v>75</v>
      </c>
      <c r="AV1247" t="s">
        <v>8630</v>
      </c>
      <c r="AW1247" t="s">
        <v>8631</v>
      </c>
      <c r="AX1247" t="s">
        <v>8632</v>
      </c>
      <c r="AY1247">
        <v>12.08304</v>
      </c>
      <c r="AZ1247">
        <v>14.46725</v>
      </c>
      <c r="BA1247" t="s">
        <v>2460</v>
      </c>
      <c r="BB1247" t="s">
        <v>64</v>
      </c>
    </row>
    <row r="1248" spans="1:54" x14ac:dyDescent="0.3">
      <c r="A1248">
        <v>2313</v>
      </c>
      <c r="B1248" t="s">
        <v>8642</v>
      </c>
      <c r="C1248" s="1">
        <v>44241</v>
      </c>
      <c r="D1248">
        <v>2</v>
      </c>
      <c r="E1248" t="s">
        <v>650</v>
      </c>
      <c r="F1248" t="s">
        <v>56</v>
      </c>
      <c r="H1248">
        <v>2021</v>
      </c>
      <c r="I1248" t="s">
        <v>8643</v>
      </c>
      <c r="J1248" t="s">
        <v>1498</v>
      </c>
      <c r="K1248" t="s">
        <v>81</v>
      </c>
      <c r="L1248">
        <v>82</v>
      </c>
      <c r="M1248" t="s">
        <v>58</v>
      </c>
      <c r="N1248" t="s">
        <v>9703</v>
      </c>
      <c r="V1248">
        <v>81</v>
      </c>
      <c r="W1248">
        <v>1</v>
      </c>
      <c r="AH1248" t="s">
        <v>30</v>
      </c>
      <c r="AI1248" t="s">
        <v>31</v>
      </c>
      <c r="AL1248" t="s">
        <v>75</v>
      </c>
      <c r="AT1248" t="s">
        <v>75</v>
      </c>
      <c r="AV1248" t="s">
        <v>8644</v>
      </c>
      <c r="AW1248" t="s">
        <v>8645</v>
      </c>
      <c r="AX1248" t="s">
        <v>8646</v>
      </c>
      <c r="AY1248">
        <v>11.08611</v>
      </c>
      <c r="AZ1248">
        <v>13.69139004</v>
      </c>
      <c r="BA1248" t="s">
        <v>1499</v>
      </c>
      <c r="BB1248" t="s">
        <v>64</v>
      </c>
    </row>
    <row r="1249" spans="1:54" x14ac:dyDescent="0.3">
      <c r="A1249">
        <v>2316</v>
      </c>
      <c r="B1249" t="s">
        <v>8654</v>
      </c>
      <c r="C1249" s="1">
        <v>44243</v>
      </c>
      <c r="D1249">
        <v>2</v>
      </c>
      <c r="E1249" t="s">
        <v>650</v>
      </c>
      <c r="F1249" t="s">
        <v>100</v>
      </c>
      <c r="H1249">
        <v>2021</v>
      </c>
      <c r="I1249" t="s">
        <v>8655</v>
      </c>
      <c r="K1249" t="s">
        <v>336</v>
      </c>
      <c r="L1249">
        <v>2</v>
      </c>
      <c r="M1249" t="s">
        <v>58</v>
      </c>
      <c r="N1249" t="s">
        <v>9703</v>
      </c>
      <c r="V1249">
        <v>2</v>
      </c>
      <c r="AI1249" t="s">
        <v>31</v>
      </c>
      <c r="AT1249" t="s">
        <v>75</v>
      </c>
      <c r="AV1249" t="s">
        <v>8656</v>
      </c>
      <c r="AW1249" t="s">
        <v>8657</v>
      </c>
      <c r="AY1249">
        <v>12.75</v>
      </c>
      <c r="AZ1249">
        <v>11.7670002</v>
      </c>
      <c r="BA1249" t="s">
        <v>1459</v>
      </c>
      <c r="BB1249" t="s">
        <v>64</v>
      </c>
    </row>
    <row r="1250" spans="1:54" x14ac:dyDescent="0.3">
      <c r="A1250">
        <v>2329</v>
      </c>
      <c r="B1250" t="s">
        <v>8704</v>
      </c>
      <c r="C1250" s="1">
        <v>44263</v>
      </c>
      <c r="D1250">
        <v>3</v>
      </c>
      <c r="E1250" t="s">
        <v>828</v>
      </c>
      <c r="F1250" t="s">
        <v>73</v>
      </c>
      <c r="H1250">
        <v>2021</v>
      </c>
      <c r="I1250" t="s">
        <v>8705</v>
      </c>
      <c r="J1250" t="s">
        <v>1683</v>
      </c>
      <c r="K1250" t="s">
        <v>81</v>
      </c>
      <c r="L1250">
        <v>35</v>
      </c>
      <c r="M1250" t="s">
        <v>58</v>
      </c>
      <c r="N1250" t="s">
        <v>9703</v>
      </c>
      <c r="V1250">
        <v>33</v>
      </c>
      <c r="W1250">
        <v>2</v>
      </c>
      <c r="AI1250" t="s">
        <v>31</v>
      </c>
      <c r="AT1250" t="s">
        <v>75</v>
      </c>
      <c r="AV1250" t="s">
        <v>8706</v>
      </c>
      <c r="AW1250" t="s">
        <v>8707</v>
      </c>
      <c r="AX1250" t="s">
        <v>8708</v>
      </c>
      <c r="AY1250">
        <v>12.365316999999999</v>
      </c>
      <c r="AZ1250">
        <v>13.83042622</v>
      </c>
      <c r="BA1250" t="s">
        <v>1686</v>
      </c>
      <c r="BB1250" t="s">
        <v>64</v>
      </c>
    </row>
    <row r="1251" spans="1:54" x14ac:dyDescent="0.3">
      <c r="A1251">
        <v>2331</v>
      </c>
      <c r="B1251" t="s">
        <v>8713</v>
      </c>
      <c r="C1251" s="1">
        <v>44268</v>
      </c>
      <c r="D1251">
        <v>3</v>
      </c>
      <c r="E1251" t="s">
        <v>828</v>
      </c>
      <c r="F1251" t="s">
        <v>206</v>
      </c>
      <c r="H1251">
        <v>2021</v>
      </c>
      <c r="J1251" t="s">
        <v>414</v>
      </c>
      <c r="K1251" t="s">
        <v>81</v>
      </c>
      <c r="L1251">
        <v>44</v>
      </c>
      <c r="M1251" t="s">
        <v>58</v>
      </c>
      <c r="N1251" t="s">
        <v>9703</v>
      </c>
      <c r="V1251">
        <v>40</v>
      </c>
      <c r="W1251">
        <v>4</v>
      </c>
      <c r="AI1251" t="s">
        <v>31</v>
      </c>
      <c r="AT1251" t="s">
        <v>75</v>
      </c>
      <c r="AU1251" t="s">
        <v>7081</v>
      </c>
      <c r="AV1251" t="s">
        <v>8714</v>
      </c>
      <c r="AW1251" t="s">
        <v>8715</v>
      </c>
      <c r="AX1251" t="s">
        <v>8716</v>
      </c>
      <c r="AY1251">
        <v>12.917</v>
      </c>
      <c r="AZ1251">
        <v>13.56700039</v>
      </c>
      <c r="BA1251" t="s">
        <v>417</v>
      </c>
      <c r="BB1251" t="s">
        <v>64</v>
      </c>
    </row>
    <row r="1252" spans="1:54" x14ac:dyDescent="0.3">
      <c r="A1252">
        <v>2335</v>
      </c>
      <c r="B1252" t="s">
        <v>8723</v>
      </c>
      <c r="C1252" s="1">
        <v>44270</v>
      </c>
      <c r="D1252">
        <v>3</v>
      </c>
      <c r="E1252" t="s">
        <v>828</v>
      </c>
      <c r="F1252" t="s">
        <v>73</v>
      </c>
      <c r="H1252">
        <v>2021</v>
      </c>
      <c r="I1252" t="s">
        <v>2103</v>
      </c>
      <c r="J1252" t="s">
        <v>233</v>
      </c>
      <c r="K1252" t="s">
        <v>81</v>
      </c>
      <c r="L1252">
        <v>41</v>
      </c>
      <c r="M1252" t="s">
        <v>58</v>
      </c>
      <c r="N1252" t="s">
        <v>9703</v>
      </c>
      <c r="V1252">
        <v>41</v>
      </c>
      <c r="AI1252" t="s">
        <v>31</v>
      </c>
      <c r="AT1252" t="s">
        <v>75</v>
      </c>
      <c r="AV1252" t="s">
        <v>8724</v>
      </c>
      <c r="AW1252" t="s">
        <v>8725</v>
      </c>
      <c r="AX1252" t="s">
        <v>8726</v>
      </c>
      <c r="AY1252">
        <v>12.345307</v>
      </c>
      <c r="AZ1252">
        <v>14.184533119999999</v>
      </c>
      <c r="BA1252" t="s">
        <v>235</v>
      </c>
      <c r="BB1252" t="s">
        <v>64</v>
      </c>
    </row>
    <row r="1253" spans="1:54" x14ac:dyDescent="0.3">
      <c r="A1253">
        <v>2336</v>
      </c>
      <c r="B1253" t="s">
        <v>8727</v>
      </c>
      <c r="C1253" s="1">
        <v>44270</v>
      </c>
      <c r="D1253">
        <v>3</v>
      </c>
      <c r="E1253" t="s">
        <v>828</v>
      </c>
      <c r="F1253" t="s">
        <v>73</v>
      </c>
      <c r="H1253">
        <v>2021</v>
      </c>
      <c r="J1253" t="s">
        <v>999</v>
      </c>
      <c r="K1253" t="s">
        <v>81</v>
      </c>
      <c r="L1253">
        <v>6</v>
      </c>
      <c r="M1253" t="s">
        <v>58</v>
      </c>
      <c r="N1253" t="s">
        <v>9703</v>
      </c>
      <c r="V1253">
        <v>6</v>
      </c>
      <c r="AI1253" t="s">
        <v>31</v>
      </c>
      <c r="AT1253" t="s">
        <v>75</v>
      </c>
      <c r="AV1253" t="s">
        <v>8728</v>
      </c>
      <c r="AW1253" t="s">
        <v>8729</v>
      </c>
      <c r="AX1253" t="s">
        <v>8730</v>
      </c>
      <c r="AY1253">
        <v>12.02389</v>
      </c>
      <c r="AZ1253">
        <v>13.91582966</v>
      </c>
      <c r="BA1253" t="s">
        <v>1003</v>
      </c>
      <c r="BB1253" t="s">
        <v>64</v>
      </c>
    </row>
    <row r="1254" spans="1:54" x14ac:dyDescent="0.3">
      <c r="A1254">
        <v>2344</v>
      </c>
      <c r="B1254" t="s">
        <v>8756</v>
      </c>
      <c r="C1254" s="1">
        <v>44290</v>
      </c>
      <c r="D1254">
        <v>4</v>
      </c>
      <c r="E1254" t="s">
        <v>949</v>
      </c>
      <c r="F1254" t="s">
        <v>56</v>
      </c>
      <c r="H1254">
        <v>2021</v>
      </c>
      <c r="J1254" t="s">
        <v>1498</v>
      </c>
      <c r="K1254" t="s">
        <v>81</v>
      </c>
      <c r="L1254">
        <v>11</v>
      </c>
      <c r="M1254" t="s">
        <v>58</v>
      </c>
      <c r="N1254" t="s">
        <v>9703</v>
      </c>
      <c r="V1254">
        <v>11</v>
      </c>
      <c r="AI1254" t="s">
        <v>31</v>
      </c>
      <c r="AT1254" t="s">
        <v>75</v>
      </c>
      <c r="AV1254" t="s">
        <v>8757</v>
      </c>
      <c r="AW1254" t="s">
        <v>8758</v>
      </c>
      <c r="AX1254" t="s">
        <v>8759</v>
      </c>
      <c r="AY1254">
        <v>11.08611</v>
      </c>
      <c r="AZ1254">
        <v>13.69139004</v>
      </c>
      <c r="BA1254" t="s">
        <v>1499</v>
      </c>
      <c r="BB1254" t="s">
        <v>64</v>
      </c>
    </row>
    <row r="1255" spans="1:54" x14ac:dyDescent="0.3">
      <c r="A1255">
        <v>2352</v>
      </c>
      <c r="B1255" t="s">
        <v>8790</v>
      </c>
      <c r="C1255" s="1">
        <v>44309</v>
      </c>
      <c r="D1255">
        <v>4</v>
      </c>
      <c r="E1255" t="s">
        <v>949</v>
      </c>
      <c r="F1255" t="s">
        <v>203</v>
      </c>
      <c r="H1255">
        <v>2021</v>
      </c>
      <c r="J1255" t="s">
        <v>385</v>
      </c>
      <c r="K1255" t="s">
        <v>336</v>
      </c>
      <c r="L1255">
        <v>32</v>
      </c>
      <c r="M1255" t="s">
        <v>58</v>
      </c>
      <c r="N1255" t="s">
        <v>9703</v>
      </c>
      <c r="V1255">
        <v>21</v>
      </c>
      <c r="AE1255">
        <v>11</v>
      </c>
      <c r="AI1255" t="s">
        <v>31</v>
      </c>
      <c r="AL1255" t="s">
        <v>75</v>
      </c>
      <c r="AT1255" t="s">
        <v>75</v>
      </c>
      <c r="AV1255" t="s">
        <v>8791</v>
      </c>
      <c r="AW1255" t="s">
        <v>8792</v>
      </c>
      <c r="AX1255" t="s">
        <v>8793</v>
      </c>
      <c r="AY1255">
        <v>12.891264</v>
      </c>
      <c r="AZ1255">
        <v>11.925986290000001</v>
      </c>
      <c r="BA1255" t="s">
        <v>388</v>
      </c>
      <c r="BB1255" t="s">
        <v>64</v>
      </c>
    </row>
    <row r="1256" spans="1:54" x14ac:dyDescent="0.3">
      <c r="A1256">
        <v>2363</v>
      </c>
      <c r="B1256" t="s">
        <v>8830</v>
      </c>
      <c r="C1256" s="1">
        <v>44344</v>
      </c>
      <c r="D1256">
        <v>5</v>
      </c>
      <c r="E1256" t="s">
        <v>55</v>
      </c>
      <c r="F1256" t="s">
        <v>203</v>
      </c>
      <c r="H1256">
        <v>2021</v>
      </c>
      <c r="I1256" t="s">
        <v>1598</v>
      </c>
      <c r="J1256" t="s">
        <v>2457</v>
      </c>
      <c r="K1256" t="s">
        <v>81</v>
      </c>
      <c r="L1256">
        <v>10</v>
      </c>
      <c r="M1256" t="s">
        <v>58</v>
      </c>
      <c r="N1256" t="s">
        <v>9703</v>
      </c>
      <c r="V1256">
        <v>10</v>
      </c>
      <c r="AI1256" t="s">
        <v>31</v>
      </c>
      <c r="AT1256" t="s">
        <v>75</v>
      </c>
      <c r="AV1256" t="s">
        <v>8831</v>
      </c>
      <c r="AW1256" t="s">
        <v>8832</v>
      </c>
      <c r="AX1256" t="s">
        <v>8833</v>
      </c>
      <c r="AY1256">
        <v>12.05702</v>
      </c>
      <c r="AZ1256">
        <v>14.493130000000001</v>
      </c>
      <c r="BA1256" t="s">
        <v>2460</v>
      </c>
      <c r="BB1256" t="s">
        <v>64</v>
      </c>
    </row>
    <row r="1257" spans="1:54" x14ac:dyDescent="0.3">
      <c r="A1257">
        <v>2388</v>
      </c>
      <c r="B1257" t="s">
        <v>8929</v>
      </c>
      <c r="C1257" s="1">
        <v>44440</v>
      </c>
      <c r="D1257">
        <v>9</v>
      </c>
      <c r="E1257" t="s">
        <v>263</v>
      </c>
      <c r="F1257" t="s">
        <v>169</v>
      </c>
      <c r="H1257">
        <v>2021</v>
      </c>
      <c r="J1257" t="s">
        <v>414</v>
      </c>
      <c r="K1257" t="s">
        <v>81</v>
      </c>
      <c r="L1257">
        <v>6</v>
      </c>
      <c r="M1257" t="s">
        <v>58</v>
      </c>
      <c r="N1257" t="s">
        <v>9703</v>
      </c>
      <c r="V1257">
        <v>6</v>
      </c>
      <c r="AI1257" t="s">
        <v>31</v>
      </c>
      <c r="AT1257" t="s">
        <v>75</v>
      </c>
      <c r="AV1257" t="s">
        <v>8930</v>
      </c>
      <c r="AW1257" t="s">
        <v>8931</v>
      </c>
      <c r="AY1257">
        <v>12.917</v>
      </c>
      <c r="AZ1257">
        <v>13.56700039</v>
      </c>
      <c r="BA1257" t="s">
        <v>417</v>
      </c>
      <c r="BB1257" t="s">
        <v>64</v>
      </c>
    </row>
    <row r="1258" spans="1:54" x14ac:dyDescent="0.3">
      <c r="A1258">
        <v>2392</v>
      </c>
      <c r="B1258" t="s">
        <v>8942</v>
      </c>
      <c r="C1258" s="1">
        <v>44465</v>
      </c>
      <c r="D1258">
        <v>9</v>
      </c>
      <c r="E1258" t="s">
        <v>263</v>
      </c>
      <c r="F1258" t="s">
        <v>56</v>
      </c>
      <c r="H1258">
        <v>2021</v>
      </c>
      <c r="I1258" t="s">
        <v>1859</v>
      </c>
      <c r="J1258" t="s">
        <v>3419</v>
      </c>
      <c r="K1258" t="s">
        <v>336</v>
      </c>
      <c r="L1258">
        <v>2</v>
      </c>
      <c r="M1258" t="s">
        <v>58</v>
      </c>
      <c r="N1258" t="s">
        <v>9703</v>
      </c>
      <c r="V1258">
        <v>2</v>
      </c>
      <c r="AI1258" t="s">
        <v>31</v>
      </c>
      <c r="AT1258" t="s">
        <v>75</v>
      </c>
      <c r="AV1258" t="s">
        <v>8943</v>
      </c>
      <c r="AW1258" t="s">
        <v>8944</v>
      </c>
      <c r="AX1258" t="s">
        <v>8945</v>
      </c>
      <c r="AY1258">
        <v>12.2</v>
      </c>
      <c r="AZ1258">
        <v>11.78299999</v>
      </c>
      <c r="BA1258" t="s">
        <v>3423</v>
      </c>
      <c r="BB1258" t="s">
        <v>64</v>
      </c>
    </row>
    <row r="1259" spans="1:54" x14ac:dyDescent="0.3">
      <c r="A1259">
        <v>2397</v>
      </c>
      <c r="B1259" t="s">
        <v>8963</v>
      </c>
      <c r="C1259" s="1">
        <v>44485</v>
      </c>
      <c r="D1259">
        <v>10</v>
      </c>
      <c r="E1259" t="s">
        <v>290</v>
      </c>
      <c r="F1259" t="s">
        <v>206</v>
      </c>
      <c r="H1259">
        <v>2021</v>
      </c>
      <c r="J1259" t="s">
        <v>7367</v>
      </c>
      <c r="K1259" t="s">
        <v>81</v>
      </c>
      <c r="L1259">
        <v>23</v>
      </c>
      <c r="M1259" t="s">
        <v>58</v>
      </c>
      <c r="N1259" t="s">
        <v>9703</v>
      </c>
      <c r="V1259">
        <v>20</v>
      </c>
      <c r="W1259">
        <v>3</v>
      </c>
      <c r="AI1259" t="s">
        <v>31</v>
      </c>
      <c r="AT1259" t="s">
        <v>75</v>
      </c>
      <c r="AV1259" t="s">
        <v>8964</v>
      </c>
      <c r="AW1259" t="s">
        <v>8965</v>
      </c>
      <c r="AX1259" t="s">
        <v>8966</v>
      </c>
      <c r="AY1259">
        <v>11.837854999999999</v>
      </c>
      <c r="AZ1259">
        <v>13.14281368</v>
      </c>
      <c r="BA1259" t="s">
        <v>7371</v>
      </c>
      <c r="BB1259" t="s">
        <v>64</v>
      </c>
    </row>
    <row r="1260" spans="1:54" x14ac:dyDescent="0.3">
      <c r="A1260">
        <v>2404</v>
      </c>
      <c r="B1260" t="s">
        <v>8992</v>
      </c>
      <c r="C1260" s="1">
        <v>44509</v>
      </c>
      <c r="D1260">
        <v>11</v>
      </c>
      <c r="E1260" t="s">
        <v>327</v>
      </c>
      <c r="F1260" t="s">
        <v>100</v>
      </c>
      <c r="H1260">
        <v>2021</v>
      </c>
      <c r="I1260" t="s">
        <v>7128</v>
      </c>
      <c r="J1260" t="s">
        <v>1115</v>
      </c>
      <c r="K1260" t="s">
        <v>81</v>
      </c>
      <c r="L1260">
        <v>4</v>
      </c>
      <c r="M1260" t="s">
        <v>58</v>
      </c>
      <c r="N1260" t="s">
        <v>9703</v>
      </c>
      <c r="V1260">
        <v>4</v>
      </c>
      <c r="AI1260" t="s">
        <v>31</v>
      </c>
      <c r="AT1260" t="s">
        <v>75</v>
      </c>
      <c r="AV1260" t="s">
        <v>8993</v>
      </c>
      <c r="AW1260" t="s">
        <v>8994</v>
      </c>
      <c r="AY1260">
        <v>11.925829999999999</v>
      </c>
      <c r="AZ1260">
        <v>13.6055603</v>
      </c>
      <c r="BA1260" t="s">
        <v>1118</v>
      </c>
      <c r="BB1260" t="s">
        <v>64</v>
      </c>
    </row>
    <row r="1261" spans="1:54" x14ac:dyDescent="0.3">
      <c r="A1261">
        <v>2410</v>
      </c>
      <c r="B1261" t="s">
        <v>9017</v>
      </c>
      <c r="C1261" s="1">
        <v>44525</v>
      </c>
      <c r="D1261">
        <v>11</v>
      </c>
      <c r="E1261" t="s">
        <v>327</v>
      </c>
      <c r="F1261" t="s">
        <v>88</v>
      </c>
      <c r="H1261">
        <v>2021</v>
      </c>
      <c r="I1261" t="s">
        <v>9018</v>
      </c>
      <c r="J1261" t="s">
        <v>736</v>
      </c>
      <c r="K1261" t="s">
        <v>81</v>
      </c>
      <c r="L1261">
        <v>5</v>
      </c>
      <c r="M1261" t="s">
        <v>58</v>
      </c>
      <c r="N1261" t="s">
        <v>9703</v>
      </c>
      <c r="V1261">
        <v>3</v>
      </c>
      <c r="AE1261">
        <v>2</v>
      </c>
      <c r="AI1261" t="s">
        <v>31</v>
      </c>
      <c r="AT1261" t="s">
        <v>75</v>
      </c>
      <c r="AV1261" t="s">
        <v>9019</v>
      </c>
      <c r="AY1261">
        <v>11.651669999999999</v>
      </c>
      <c r="AZ1261">
        <v>13.419440270000001</v>
      </c>
      <c r="BA1261" t="s">
        <v>739</v>
      </c>
      <c r="BB1261" t="s">
        <v>64</v>
      </c>
    </row>
    <row r="1262" spans="1:54" x14ac:dyDescent="0.3">
      <c r="A1262">
        <v>2434</v>
      </c>
      <c r="B1262" t="s">
        <v>9109</v>
      </c>
      <c r="C1262" s="1">
        <v>44590</v>
      </c>
      <c r="D1262">
        <v>1</v>
      </c>
      <c r="E1262" t="s">
        <v>500</v>
      </c>
      <c r="F1262" t="s">
        <v>206</v>
      </c>
      <c r="H1262">
        <v>2022</v>
      </c>
      <c r="I1262" t="s">
        <v>1608</v>
      </c>
      <c r="J1262" t="s">
        <v>1609</v>
      </c>
      <c r="K1262" t="s">
        <v>81</v>
      </c>
      <c r="L1262">
        <v>0</v>
      </c>
      <c r="M1262" t="s">
        <v>58</v>
      </c>
      <c r="N1262" t="s">
        <v>9703</v>
      </c>
      <c r="V1262">
        <v>0</v>
      </c>
      <c r="AI1262" t="s">
        <v>31</v>
      </c>
      <c r="AT1262" t="s">
        <v>75</v>
      </c>
      <c r="AV1262" t="s">
        <v>9110</v>
      </c>
      <c r="AW1262" t="s">
        <v>9111</v>
      </c>
      <c r="AX1262" t="s">
        <v>9112</v>
      </c>
      <c r="AY1262">
        <v>11.908659999999999</v>
      </c>
      <c r="AZ1262">
        <v>13.16033</v>
      </c>
      <c r="BA1262" t="s">
        <v>1612</v>
      </c>
      <c r="BB1262" t="s">
        <v>64</v>
      </c>
    </row>
    <row r="1263" spans="1:54" x14ac:dyDescent="0.3">
      <c r="A1263">
        <v>2444</v>
      </c>
      <c r="B1263" t="s">
        <v>9139</v>
      </c>
      <c r="C1263" s="1">
        <v>44626</v>
      </c>
      <c r="D1263">
        <v>3</v>
      </c>
      <c r="E1263" t="s">
        <v>828</v>
      </c>
      <c r="F1263" t="s">
        <v>56</v>
      </c>
      <c r="H1263">
        <v>2022</v>
      </c>
      <c r="I1263" t="s">
        <v>1608</v>
      </c>
      <c r="J1263" t="s">
        <v>1609</v>
      </c>
      <c r="K1263" t="s">
        <v>81</v>
      </c>
      <c r="L1263">
        <v>17</v>
      </c>
      <c r="M1263" t="s">
        <v>58</v>
      </c>
      <c r="N1263" t="s">
        <v>9703</v>
      </c>
      <c r="V1263">
        <v>17</v>
      </c>
      <c r="AI1263" t="s">
        <v>31</v>
      </c>
      <c r="AT1263" t="s">
        <v>75</v>
      </c>
      <c r="AV1263" t="s">
        <v>9140</v>
      </c>
      <c r="AW1263" t="s">
        <v>9141</v>
      </c>
      <c r="AX1263" t="s">
        <v>9142</v>
      </c>
      <c r="AY1263">
        <v>11.908659999999999</v>
      </c>
      <c r="AZ1263">
        <v>13.16033</v>
      </c>
      <c r="BA1263" t="s">
        <v>1612</v>
      </c>
      <c r="BB1263" t="s">
        <v>64</v>
      </c>
    </row>
    <row r="1264" spans="1:54" x14ac:dyDescent="0.3">
      <c r="A1264">
        <v>2450</v>
      </c>
      <c r="B1264" t="s">
        <v>9158</v>
      </c>
      <c r="C1264" s="1">
        <v>44661</v>
      </c>
      <c r="D1264">
        <v>4</v>
      </c>
      <c r="E1264" t="s">
        <v>949</v>
      </c>
      <c r="F1264" t="s">
        <v>56</v>
      </c>
      <c r="H1264">
        <v>2022</v>
      </c>
      <c r="J1264" t="s">
        <v>2007</v>
      </c>
      <c r="K1264" t="s">
        <v>81</v>
      </c>
      <c r="L1264">
        <v>22</v>
      </c>
      <c r="M1264" t="s">
        <v>58</v>
      </c>
      <c r="N1264" t="s">
        <v>9703</v>
      </c>
      <c r="V1264">
        <v>22</v>
      </c>
      <c r="AH1264" t="s">
        <v>30</v>
      </c>
      <c r="AI1264" t="s">
        <v>31</v>
      </c>
      <c r="AT1264" t="s">
        <v>75</v>
      </c>
      <c r="AV1264" t="s">
        <v>9159</v>
      </c>
      <c r="AW1264" t="s">
        <v>9160</v>
      </c>
      <c r="AX1264" t="s">
        <v>9161</v>
      </c>
      <c r="AY1264">
        <v>13.610953</v>
      </c>
      <c r="AZ1264">
        <v>13.27766418</v>
      </c>
      <c r="BA1264" t="s">
        <v>2008</v>
      </c>
      <c r="BB1264" t="s">
        <v>64</v>
      </c>
    </row>
    <row r="1265" spans="1:54" x14ac:dyDescent="0.3">
      <c r="A1265">
        <v>2454</v>
      </c>
      <c r="B1265" t="s">
        <v>9177</v>
      </c>
      <c r="C1265" s="1">
        <v>44670</v>
      </c>
      <c r="D1265">
        <v>4</v>
      </c>
      <c r="E1265" t="s">
        <v>949</v>
      </c>
      <c r="F1265" t="s">
        <v>100</v>
      </c>
      <c r="H1265">
        <v>2022</v>
      </c>
      <c r="I1265" t="s">
        <v>9178</v>
      </c>
      <c r="J1265" t="s">
        <v>414</v>
      </c>
      <c r="K1265" t="s">
        <v>81</v>
      </c>
      <c r="L1265">
        <v>28</v>
      </c>
      <c r="M1265" t="s">
        <v>58</v>
      </c>
      <c r="N1265" t="s">
        <v>9703</v>
      </c>
      <c r="V1265">
        <v>27</v>
      </c>
      <c r="W1265">
        <v>1</v>
      </c>
      <c r="AI1265" t="s">
        <v>31</v>
      </c>
      <c r="AT1265" t="s">
        <v>75</v>
      </c>
      <c r="AV1265" t="s">
        <v>9179</v>
      </c>
      <c r="AW1265" t="s">
        <v>9180</v>
      </c>
      <c r="AX1265" t="s">
        <v>9181</v>
      </c>
      <c r="AY1265">
        <v>12.917</v>
      </c>
      <c r="AZ1265">
        <v>13.56700039</v>
      </c>
      <c r="BA1265" t="s">
        <v>417</v>
      </c>
      <c r="BB1265" t="s">
        <v>64</v>
      </c>
    </row>
    <row r="1266" spans="1:54" x14ac:dyDescent="0.3">
      <c r="A1266">
        <v>2467</v>
      </c>
      <c r="B1266" t="s">
        <v>9227</v>
      </c>
      <c r="C1266" s="1">
        <v>44703</v>
      </c>
      <c r="D1266">
        <v>5</v>
      </c>
      <c r="E1266" t="s">
        <v>55</v>
      </c>
      <c r="F1266" t="s">
        <v>56</v>
      </c>
      <c r="H1266">
        <v>2022</v>
      </c>
      <c r="I1266" t="s">
        <v>9228</v>
      </c>
      <c r="J1266" t="s">
        <v>736</v>
      </c>
      <c r="K1266" t="s">
        <v>81</v>
      </c>
      <c r="L1266">
        <v>2</v>
      </c>
      <c r="M1266" t="s">
        <v>58</v>
      </c>
      <c r="N1266" t="s">
        <v>9703</v>
      </c>
      <c r="P1266" t="s">
        <v>2538</v>
      </c>
      <c r="V1266">
        <v>2</v>
      </c>
      <c r="AI1266" t="s">
        <v>31</v>
      </c>
      <c r="AT1266" t="s">
        <v>75</v>
      </c>
      <c r="AV1266" t="s">
        <v>9225</v>
      </c>
      <c r="BA1266" t="s">
        <v>739</v>
      </c>
      <c r="BB1266" t="s">
        <v>64</v>
      </c>
    </row>
    <row r="1267" spans="1:54" x14ac:dyDescent="0.3">
      <c r="A1267">
        <v>2526</v>
      </c>
      <c r="B1267" t="s">
        <v>9310</v>
      </c>
      <c r="C1267" s="1">
        <v>41548</v>
      </c>
      <c r="D1267">
        <v>10</v>
      </c>
      <c r="E1267" t="s">
        <v>290</v>
      </c>
      <c r="F1267" t="s">
        <v>100</v>
      </c>
      <c r="H1267">
        <v>2013</v>
      </c>
      <c r="I1267" t="s">
        <v>1376</v>
      </c>
      <c r="J1267" t="s">
        <v>1376</v>
      </c>
      <c r="K1267" t="s">
        <v>336</v>
      </c>
      <c r="L1267">
        <v>1</v>
      </c>
      <c r="N1267" t="s">
        <v>9703</v>
      </c>
      <c r="V1267">
        <v>1</v>
      </c>
      <c r="AI1267" t="s">
        <v>31</v>
      </c>
      <c r="AU1267" t="s">
        <v>9311</v>
      </c>
      <c r="AV1267" t="s">
        <v>9312</v>
      </c>
      <c r="BA1267" t="s">
        <v>1378</v>
      </c>
      <c r="BB1267" t="s">
        <v>64</v>
      </c>
    </row>
    <row r="1268" spans="1:54" x14ac:dyDescent="0.3">
      <c r="A1268">
        <v>2625</v>
      </c>
      <c r="B1268" t="s">
        <v>9379</v>
      </c>
      <c r="C1268" s="1">
        <v>42413</v>
      </c>
      <c r="D1268">
        <v>2</v>
      </c>
      <c r="E1268" t="s">
        <v>650</v>
      </c>
      <c r="F1268" t="s">
        <v>206</v>
      </c>
      <c r="H1268">
        <v>2016</v>
      </c>
      <c r="I1268" t="s">
        <v>9380</v>
      </c>
      <c r="J1268" t="s">
        <v>1498</v>
      </c>
      <c r="K1268" t="s">
        <v>81</v>
      </c>
      <c r="L1268">
        <v>10</v>
      </c>
      <c r="N1268" t="s">
        <v>9703</v>
      </c>
      <c r="V1268">
        <v>10</v>
      </c>
      <c r="AT1268" t="s">
        <v>75</v>
      </c>
      <c r="AV1268" t="s">
        <v>9381</v>
      </c>
      <c r="AY1268">
        <v>11.08539963</v>
      </c>
      <c r="AZ1268">
        <v>13.69190025</v>
      </c>
      <c r="BA1268" t="s">
        <v>1499</v>
      </c>
      <c r="BB1268" t="s">
        <v>64</v>
      </c>
    </row>
    <row r="1269" spans="1:54" x14ac:dyDescent="0.3">
      <c r="A1269">
        <v>2949</v>
      </c>
      <c r="B1269" t="s">
        <v>9441</v>
      </c>
      <c r="C1269" s="1">
        <v>43347</v>
      </c>
      <c r="D1269">
        <v>9</v>
      </c>
      <c r="E1269" t="s">
        <v>263</v>
      </c>
      <c r="F1269" t="s">
        <v>100</v>
      </c>
      <c r="H1269">
        <v>2018</v>
      </c>
      <c r="I1269" t="s">
        <v>9442</v>
      </c>
      <c r="J1269" t="s">
        <v>414</v>
      </c>
      <c r="K1269" t="s">
        <v>81</v>
      </c>
      <c r="L1269">
        <v>40</v>
      </c>
      <c r="N1269" t="s">
        <v>9703</v>
      </c>
      <c r="V1269">
        <v>40</v>
      </c>
      <c r="AH1269" t="s">
        <v>30</v>
      </c>
      <c r="AT1269" t="s">
        <v>75</v>
      </c>
      <c r="AU1269" t="s">
        <v>9443</v>
      </c>
      <c r="AV1269" t="s">
        <v>9444</v>
      </c>
      <c r="AW1269" t="s">
        <v>9445</v>
      </c>
      <c r="AY1269">
        <v>12.92671</v>
      </c>
      <c r="AZ1269">
        <v>13.580120089999999</v>
      </c>
      <c r="BA1269" t="s">
        <v>417</v>
      </c>
      <c r="BB1269" t="s">
        <v>64</v>
      </c>
    </row>
    <row r="1270" spans="1:54" x14ac:dyDescent="0.3">
      <c r="A1270">
        <v>2993</v>
      </c>
      <c r="B1270" t="s">
        <v>9469</v>
      </c>
      <c r="C1270" s="1">
        <v>43485</v>
      </c>
      <c r="D1270">
        <v>1</v>
      </c>
      <c r="E1270" t="s">
        <v>500</v>
      </c>
      <c r="F1270" t="s">
        <v>56</v>
      </c>
      <c r="H1270">
        <v>2019</v>
      </c>
      <c r="I1270" t="s">
        <v>9470</v>
      </c>
      <c r="J1270" t="s">
        <v>9400</v>
      </c>
      <c r="K1270" t="s">
        <v>9290</v>
      </c>
      <c r="L1270">
        <v>62</v>
      </c>
      <c r="N1270" t="s">
        <v>9703</v>
      </c>
      <c r="P1270" t="s">
        <v>2538</v>
      </c>
      <c r="W1270">
        <v>2</v>
      </c>
      <c r="Y1270">
        <v>60</v>
      </c>
      <c r="AI1270" t="s">
        <v>31</v>
      </c>
      <c r="AU1270" t="s">
        <v>9471</v>
      </c>
      <c r="AV1270" t="s">
        <v>9472</v>
      </c>
      <c r="AW1270" t="s">
        <v>9473</v>
      </c>
      <c r="AX1270" t="s">
        <v>9474</v>
      </c>
      <c r="AY1270">
        <v>12.78989</v>
      </c>
      <c r="AZ1270">
        <v>6.7768001560000002</v>
      </c>
      <c r="BA1270" t="s">
        <v>9401</v>
      </c>
      <c r="BB1270" t="s">
        <v>64</v>
      </c>
    </row>
    <row r="1271" spans="1:54" x14ac:dyDescent="0.3">
      <c r="A1271">
        <v>4287</v>
      </c>
      <c r="B1271" t="s">
        <v>9571</v>
      </c>
      <c r="C1271" s="1">
        <v>44595</v>
      </c>
      <c r="D1271">
        <v>2</v>
      </c>
      <c r="E1271" t="s">
        <v>650</v>
      </c>
      <c r="F1271" t="s">
        <v>88</v>
      </c>
      <c r="H1271">
        <v>2022</v>
      </c>
      <c r="J1271" t="s">
        <v>1683</v>
      </c>
      <c r="K1271" t="s">
        <v>81</v>
      </c>
      <c r="L1271">
        <v>40</v>
      </c>
      <c r="N1271" t="s">
        <v>9703</v>
      </c>
      <c r="V1271">
        <v>40</v>
      </c>
      <c r="AH1271" t="s">
        <v>30</v>
      </c>
      <c r="AT1271" t="s">
        <v>75</v>
      </c>
      <c r="AU1271" t="s">
        <v>7081</v>
      </c>
      <c r="AV1271" t="s">
        <v>9572</v>
      </c>
      <c r="AW1271" t="s">
        <v>9573</v>
      </c>
      <c r="AX1271" t="s">
        <v>9574</v>
      </c>
      <c r="AY1271">
        <v>12.365316999999999</v>
      </c>
      <c r="AZ1271">
        <v>13.83042622</v>
      </c>
      <c r="BA1271" t="s">
        <v>1686</v>
      </c>
      <c r="BB1271" t="s">
        <v>64</v>
      </c>
    </row>
    <row r="1272" spans="1:54" x14ac:dyDescent="0.3">
      <c r="A1272">
        <v>4437</v>
      </c>
      <c r="B1272" t="s">
        <v>9584</v>
      </c>
      <c r="C1272" s="1">
        <v>44695</v>
      </c>
      <c r="D1272">
        <v>5</v>
      </c>
      <c r="E1272" t="s">
        <v>55</v>
      </c>
      <c r="F1272" t="s">
        <v>206</v>
      </c>
      <c r="H1272">
        <v>2022</v>
      </c>
      <c r="I1272" t="s">
        <v>9531</v>
      </c>
      <c r="J1272" t="s">
        <v>736</v>
      </c>
      <c r="K1272" t="s">
        <v>81</v>
      </c>
      <c r="L1272">
        <v>15</v>
      </c>
      <c r="N1272" t="s">
        <v>9703</v>
      </c>
      <c r="V1272">
        <v>15</v>
      </c>
      <c r="AI1272" t="s">
        <v>31</v>
      </c>
      <c r="AT1272" t="s">
        <v>75</v>
      </c>
      <c r="AU1272" t="s">
        <v>9585</v>
      </c>
      <c r="AV1272" t="s">
        <v>9586</v>
      </c>
      <c r="AW1272" t="s">
        <v>9587</v>
      </c>
      <c r="AY1272">
        <v>11.651669999999999</v>
      </c>
      <c r="AZ1272">
        <v>13.419440270000001</v>
      </c>
      <c r="BA1272" t="s">
        <v>739</v>
      </c>
      <c r="BB1272" t="s">
        <v>64</v>
      </c>
    </row>
    <row r="1273" spans="1:54" x14ac:dyDescent="0.3">
      <c r="A1273">
        <v>2669</v>
      </c>
      <c r="B1273" t="s">
        <v>9385</v>
      </c>
      <c r="C1273" s="1">
        <v>42579</v>
      </c>
      <c r="D1273">
        <v>7</v>
      </c>
      <c r="E1273" t="s">
        <v>154</v>
      </c>
      <c r="F1273" t="s">
        <v>88</v>
      </c>
      <c r="H1273">
        <v>2016</v>
      </c>
      <c r="I1273" t="s">
        <v>9386</v>
      </c>
      <c r="J1273" t="s">
        <v>9387</v>
      </c>
      <c r="K1273" t="s">
        <v>9241</v>
      </c>
      <c r="L1273">
        <v>19</v>
      </c>
      <c r="N1273" t="s">
        <v>9703</v>
      </c>
      <c r="V1273">
        <v>19</v>
      </c>
      <c r="AH1273" t="s">
        <v>30</v>
      </c>
      <c r="AI1273" t="s">
        <v>31</v>
      </c>
      <c r="AT1273" t="s">
        <v>75</v>
      </c>
      <c r="AV1273" t="s">
        <v>9388</v>
      </c>
      <c r="AY1273">
        <v>6.947889805</v>
      </c>
      <c r="AZ1273">
        <v>3.5033299919999998</v>
      </c>
      <c r="BA1273" t="s">
        <v>9389</v>
      </c>
      <c r="BB1273" t="s">
        <v>64</v>
      </c>
    </row>
    <row r="1274" spans="1:54" x14ac:dyDescent="0.3">
      <c r="A1274">
        <v>503</v>
      </c>
      <c r="B1274" t="s">
        <v>1939</v>
      </c>
      <c r="C1274" s="1">
        <v>41421</v>
      </c>
      <c r="D1274">
        <v>5</v>
      </c>
      <c r="E1274" t="s">
        <v>55</v>
      </c>
      <c r="F1274" t="s">
        <v>73</v>
      </c>
      <c r="G1274">
        <v>0</v>
      </c>
      <c r="H1274">
        <v>2013</v>
      </c>
      <c r="I1274" t="s">
        <v>80</v>
      </c>
      <c r="J1274" t="s">
        <v>80</v>
      </c>
      <c r="K1274" t="s">
        <v>81</v>
      </c>
      <c r="L1274">
        <v>4</v>
      </c>
      <c r="M1274" t="s">
        <v>58</v>
      </c>
      <c r="N1274" t="s">
        <v>9703</v>
      </c>
      <c r="V1274">
        <v>3</v>
      </c>
      <c r="W1274">
        <v>1</v>
      </c>
      <c r="AV1274" t="s">
        <v>1940</v>
      </c>
      <c r="AW1274" t="s">
        <v>1941</v>
      </c>
      <c r="BA1274" t="s">
        <v>85</v>
      </c>
      <c r="BB1274" t="s">
        <v>64</v>
      </c>
    </row>
    <row r="1275" spans="1:54" x14ac:dyDescent="0.3">
      <c r="A1275">
        <v>549</v>
      </c>
      <c r="B1275" t="s">
        <v>2086</v>
      </c>
      <c r="C1275" s="1">
        <v>41532</v>
      </c>
      <c r="D1275">
        <v>9</v>
      </c>
      <c r="E1275" t="s">
        <v>263</v>
      </c>
      <c r="F1275" t="s">
        <v>56</v>
      </c>
      <c r="H1275">
        <v>2013</v>
      </c>
      <c r="I1275" t="s">
        <v>2087</v>
      </c>
      <c r="J1275" t="s">
        <v>2065</v>
      </c>
      <c r="K1275" t="s">
        <v>81</v>
      </c>
      <c r="L1275">
        <v>166</v>
      </c>
      <c r="M1275" t="s">
        <v>58</v>
      </c>
      <c r="N1275" t="s">
        <v>9703</v>
      </c>
      <c r="V1275">
        <v>150</v>
      </c>
      <c r="W1275">
        <v>16</v>
      </c>
      <c r="AI1275" t="s">
        <v>31</v>
      </c>
      <c r="AU1275" t="s">
        <v>2088</v>
      </c>
      <c r="AV1275" t="s">
        <v>2089</v>
      </c>
      <c r="AW1275" t="s">
        <v>2090</v>
      </c>
      <c r="BA1275" t="s">
        <v>2068</v>
      </c>
      <c r="BB1275" t="s">
        <v>64</v>
      </c>
    </row>
    <row r="1276" spans="1:54" x14ac:dyDescent="0.3">
      <c r="A1276">
        <v>552</v>
      </c>
      <c r="B1276" t="s">
        <v>2095</v>
      </c>
      <c r="C1276" s="1">
        <v>41535</v>
      </c>
      <c r="D1276">
        <v>9</v>
      </c>
      <c r="E1276" t="s">
        <v>263</v>
      </c>
      <c r="F1276" t="s">
        <v>169</v>
      </c>
      <c r="H1276">
        <v>2013</v>
      </c>
      <c r="I1276" t="s">
        <v>1543</v>
      </c>
      <c r="J1276" t="s">
        <v>1376</v>
      </c>
      <c r="K1276" t="s">
        <v>336</v>
      </c>
      <c r="L1276">
        <v>11</v>
      </c>
      <c r="M1276" t="s">
        <v>58</v>
      </c>
      <c r="N1276" t="s">
        <v>9703</v>
      </c>
      <c r="V1276">
        <v>9</v>
      </c>
      <c r="W1276">
        <v>1</v>
      </c>
      <c r="AE1276">
        <v>1</v>
      </c>
      <c r="AI1276" t="s">
        <v>31</v>
      </c>
      <c r="AO1276" t="s">
        <v>59</v>
      </c>
      <c r="AV1276" t="s">
        <v>2096</v>
      </c>
      <c r="AW1276" t="s">
        <v>2097</v>
      </c>
      <c r="BA1276" t="s">
        <v>1378</v>
      </c>
      <c r="BB1276" t="s">
        <v>64</v>
      </c>
    </row>
    <row r="1277" spans="1:54" x14ac:dyDescent="0.3">
      <c r="A1277">
        <v>578</v>
      </c>
      <c r="B1277" t="s">
        <v>2175</v>
      </c>
      <c r="C1277" s="1">
        <v>41596</v>
      </c>
      <c r="D1277">
        <v>11</v>
      </c>
      <c r="E1277" t="s">
        <v>327</v>
      </c>
      <c r="F1277" t="s">
        <v>73</v>
      </c>
      <c r="H1277">
        <v>2013</v>
      </c>
      <c r="J1277" t="s">
        <v>306</v>
      </c>
      <c r="K1277" t="s">
        <v>306</v>
      </c>
      <c r="L1277">
        <v>4</v>
      </c>
      <c r="M1277" t="s">
        <v>58</v>
      </c>
      <c r="N1277" t="s">
        <v>9703</v>
      </c>
      <c r="V1277">
        <v>3</v>
      </c>
      <c r="W1277">
        <v>1</v>
      </c>
      <c r="AI1277" t="s">
        <v>31</v>
      </c>
      <c r="AO1277" t="s">
        <v>59</v>
      </c>
      <c r="AV1277" t="s">
        <v>2176</v>
      </c>
      <c r="BA1277" t="s">
        <v>308</v>
      </c>
      <c r="BB1277" t="s">
        <v>64</v>
      </c>
    </row>
    <row r="1278" spans="1:54" x14ac:dyDescent="0.3">
      <c r="A1278">
        <v>597</v>
      </c>
      <c r="B1278" t="s">
        <v>2230</v>
      </c>
      <c r="C1278" s="1">
        <v>41648</v>
      </c>
      <c r="D1278">
        <v>1</v>
      </c>
      <c r="E1278" t="s">
        <v>500</v>
      </c>
      <c r="F1278" t="s">
        <v>88</v>
      </c>
      <c r="H1278">
        <v>2014</v>
      </c>
      <c r="I1278" t="s">
        <v>117</v>
      </c>
      <c r="J1278" t="s">
        <v>117</v>
      </c>
      <c r="K1278" t="s">
        <v>81</v>
      </c>
      <c r="L1278">
        <v>39</v>
      </c>
      <c r="M1278" t="s">
        <v>58</v>
      </c>
      <c r="N1278" t="s">
        <v>9703</v>
      </c>
      <c r="V1278">
        <v>38</v>
      </c>
      <c r="W1278">
        <v>1</v>
      </c>
      <c r="AV1278" t="s">
        <v>2231</v>
      </c>
      <c r="AW1278" t="s">
        <v>2232</v>
      </c>
      <c r="BA1278" t="s">
        <v>120</v>
      </c>
      <c r="BB1278" t="s">
        <v>64</v>
      </c>
    </row>
    <row r="1279" spans="1:54" x14ac:dyDescent="0.3">
      <c r="A1279">
        <v>645</v>
      </c>
      <c r="B1279" t="s">
        <v>2400</v>
      </c>
      <c r="C1279" s="1">
        <v>41715</v>
      </c>
      <c r="D1279">
        <v>3</v>
      </c>
      <c r="E1279" t="s">
        <v>828</v>
      </c>
      <c r="F1279" t="s">
        <v>73</v>
      </c>
      <c r="H1279">
        <v>2014</v>
      </c>
      <c r="I1279" t="s">
        <v>2401</v>
      </c>
      <c r="J1279" t="s">
        <v>1376</v>
      </c>
      <c r="K1279" t="s">
        <v>336</v>
      </c>
      <c r="L1279">
        <v>9</v>
      </c>
      <c r="M1279" t="s">
        <v>58</v>
      </c>
      <c r="N1279" t="s">
        <v>9703</v>
      </c>
      <c r="V1279">
        <v>8</v>
      </c>
      <c r="W1279">
        <v>1</v>
      </c>
      <c r="AI1279" t="s">
        <v>31</v>
      </c>
      <c r="AL1279" t="s">
        <v>75</v>
      </c>
      <c r="AV1279" t="s">
        <v>2402</v>
      </c>
      <c r="BA1279" t="s">
        <v>1378</v>
      </c>
      <c r="BB1279" t="s">
        <v>64</v>
      </c>
    </row>
    <row r="1280" spans="1:54" x14ac:dyDescent="0.3">
      <c r="A1280">
        <v>647</v>
      </c>
      <c r="B1280" t="s">
        <v>2408</v>
      </c>
      <c r="C1280" s="1">
        <v>41718</v>
      </c>
      <c r="D1280">
        <v>3</v>
      </c>
      <c r="E1280" t="s">
        <v>828</v>
      </c>
      <c r="F1280" t="s">
        <v>88</v>
      </c>
      <c r="H1280">
        <v>2014</v>
      </c>
      <c r="I1280" t="s">
        <v>2409</v>
      </c>
      <c r="J1280" t="s">
        <v>1498</v>
      </c>
      <c r="K1280" t="s">
        <v>81</v>
      </c>
      <c r="L1280">
        <v>70</v>
      </c>
      <c r="M1280" t="s">
        <v>58</v>
      </c>
      <c r="N1280" t="s">
        <v>9703</v>
      </c>
      <c r="V1280">
        <v>70</v>
      </c>
      <c r="AI1280" t="s">
        <v>31</v>
      </c>
      <c r="AV1280" t="s">
        <v>2410</v>
      </c>
      <c r="BA1280" t="s">
        <v>1499</v>
      </c>
      <c r="BB1280" t="s">
        <v>64</v>
      </c>
    </row>
    <row r="1281" spans="1:54" x14ac:dyDescent="0.3">
      <c r="A1281">
        <v>648</v>
      </c>
      <c r="B1281" t="s">
        <v>2411</v>
      </c>
      <c r="C1281" s="1">
        <v>41723</v>
      </c>
      <c r="D1281">
        <v>3</v>
      </c>
      <c r="E1281" t="s">
        <v>828</v>
      </c>
      <c r="F1281" t="s">
        <v>100</v>
      </c>
      <c r="H1281">
        <v>2014</v>
      </c>
      <c r="I1281" t="s">
        <v>80</v>
      </c>
      <c r="J1281" t="s">
        <v>80</v>
      </c>
      <c r="K1281" t="s">
        <v>81</v>
      </c>
      <c r="L1281">
        <v>10</v>
      </c>
      <c r="M1281" t="s">
        <v>58</v>
      </c>
      <c r="N1281" t="s">
        <v>9703</v>
      </c>
      <c r="V1281">
        <v>2</v>
      </c>
      <c r="W1281">
        <v>5</v>
      </c>
      <c r="AE1281">
        <v>3</v>
      </c>
      <c r="AK1281" t="s">
        <v>33</v>
      </c>
      <c r="AV1281" t="s">
        <v>2412</v>
      </c>
      <c r="AW1281" t="s">
        <v>2413</v>
      </c>
      <c r="AX1281" t="s">
        <v>2414</v>
      </c>
      <c r="BA1281" t="s">
        <v>85</v>
      </c>
      <c r="BB1281" t="s">
        <v>64</v>
      </c>
    </row>
    <row r="1282" spans="1:54" x14ac:dyDescent="0.3">
      <c r="A1282">
        <v>649</v>
      </c>
      <c r="B1282" t="s">
        <v>2415</v>
      </c>
      <c r="C1282" s="1">
        <v>41727</v>
      </c>
      <c r="D1282">
        <v>3</v>
      </c>
      <c r="E1282" t="s">
        <v>828</v>
      </c>
      <c r="F1282" t="s">
        <v>206</v>
      </c>
      <c r="H1282">
        <v>2014</v>
      </c>
      <c r="I1282" t="s">
        <v>2416</v>
      </c>
      <c r="J1282" t="s">
        <v>1498</v>
      </c>
      <c r="K1282" t="s">
        <v>81</v>
      </c>
      <c r="L1282">
        <v>2002</v>
      </c>
      <c r="M1282" t="s">
        <v>58</v>
      </c>
      <c r="N1282" t="s">
        <v>9703</v>
      </c>
      <c r="V1282">
        <v>2000</v>
      </c>
      <c r="W1282">
        <v>2</v>
      </c>
      <c r="AU1282" t="s">
        <v>2417</v>
      </c>
      <c r="AV1282" t="s">
        <v>2418</v>
      </c>
      <c r="AW1282" t="s">
        <v>2419</v>
      </c>
      <c r="AY1282">
        <v>11.25</v>
      </c>
      <c r="AZ1282">
        <v>13.416667</v>
      </c>
      <c r="BA1282" t="s">
        <v>1499</v>
      </c>
      <c r="BB1282" t="s">
        <v>64</v>
      </c>
    </row>
    <row r="1283" spans="1:54" x14ac:dyDescent="0.3">
      <c r="A1283">
        <v>715</v>
      </c>
      <c r="B1283" t="s">
        <v>2683</v>
      </c>
      <c r="C1283" s="1">
        <v>41797</v>
      </c>
      <c r="D1283">
        <v>6</v>
      </c>
      <c r="E1283" t="s">
        <v>87</v>
      </c>
      <c r="F1283" t="s">
        <v>206</v>
      </c>
      <c r="H1283">
        <v>2014</v>
      </c>
      <c r="I1283" t="s">
        <v>2173</v>
      </c>
      <c r="J1283" t="s">
        <v>1498</v>
      </c>
      <c r="K1283" t="s">
        <v>81</v>
      </c>
      <c r="L1283">
        <v>50</v>
      </c>
      <c r="M1283" t="s">
        <v>58</v>
      </c>
      <c r="N1283" t="s">
        <v>9703</v>
      </c>
      <c r="V1283">
        <v>50</v>
      </c>
      <c r="AI1283" t="s">
        <v>31</v>
      </c>
      <c r="AV1283" t="s">
        <v>2684</v>
      </c>
      <c r="AW1283" t="s">
        <v>2685</v>
      </c>
      <c r="AY1283">
        <v>11.8886652</v>
      </c>
      <c r="AZ1283">
        <v>13.14772415</v>
      </c>
      <c r="BA1283" t="s">
        <v>1499</v>
      </c>
      <c r="BB1283" t="s">
        <v>64</v>
      </c>
    </row>
    <row r="1284" spans="1:54" x14ac:dyDescent="0.3">
      <c r="A1284">
        <v>724</v>
      </c>
      <c r="B1284" t="s">
        <v>2720</v>
      </c>
      <c r="C1284" s="1">
        <v>41811</v>
      </c>
      <c r="D1284">
        <v>6</v>
      </c>
      <c r="E1284" t="s">
        <v>87</v>
      </c>
      <c r="F1284" t="s">
        <v>206</v>
      </c>
      <c r="H1284">
        <v>2014</v>
      </c>
      <c r="J1284" t="s">
        <v>1517</v>
      </c>
      <c r="K1284" t="s">
        <v>81</v>
      </c>
      <c r="L1284">
        <v>70</v>
      </c>
      <c r="M1284" t="s">
        <v>58</v>
      </c>
      <c r="N1284" t="s">
        <v>9703</v>
      </c>
      <c r="V1284">
        <v>70</v>
      </c>
      <c r="AI1284" t="s">
        <v>31</v>
      </c>
      <c r="AU1284" t="s">
        <v>2721</v>
      </c>
      <c r="AV1284" t="s">
        <v>2722</v>
      </c>
      <c r="AY1284">
        <v>10.868550300000001</v>
      </c>
      <c r="AZ1284">
        <v>12.847700120000001</v>
      </c>
      <c r="BA1284" t="s">
        <v>1519</v>
      </c>
      <c r="BB1284" t="s">
        <v>64</v>
      </c>
    </row>
    <row r="1285" spans="1:54" x14ac:dyDescent="0.3">
      <c r="A1285">
        <v>731</v>
      </c>
      <c r="B1285" t="s">
        <v>2749</v>
      </c>
      <c r="C1285" s="1">
        <v>41817</v>
      </c>
      <c r="D1285">
        <v>6</v>
      </c>
      <c r="E1285" t="s">
        <v>87</v>
      </c>
      <c r="F1285" t="s">
        <v>203</v>
      </c>
      <c r="H1285">
        <v>2014</v>
      </c>
      <c r="I1285" t="s">
        <v>2750</v>
      </c>
      <c r="J1285" t="s">
        <v>94</v>
      </c>
      <c r="K1285" t="s">
        <v>81</v>
      </c>
      <c r="L1285">
        <v>52</v>
      </c>
      <c r="M1285" t="s">
        <v>58</v>
      </c>
      <c r="N1285" t="s">
        <v>9703</v>
      </c>
      <c r="V1285">
        <v>50</v>
      </c>
      <c r="W1285">
        <v>2</v>
      </c>
      <c r="AI1285" t="s">
        <v>31</v>
      </c>
      <c r="AV1285" t="s">
        <v>2751</v>
      </c>
      <c r="AW1285" t="s">
        <v>2752</v>
      </c>
      <c r="AY1285">
        <v>11.8886652</v>
      </c>
      <c r="AZ1285">
        <v>13.14772415</v>
      </c>
      <c r="BA1285" t="s">
        <v>98</v>
      </c>
      <c r="BB1285" t="s">
        <v>64</v>
      </c>
    </row>
    <row r="1286" spans="1:54" x14ac:dyDescent="0.3">
      <c r="A1286">
        <v>732</v>
      </c>
      <c r="B1286" t="s">
        <v>2753</v>
      </c>
      <c r="C1286" s="1">
        <v>41817</v>
      </c>
      <c r="D1286">
        <v>6</v>
      </c>
      <c r="E1286" t="s">
        <v>87</v>
      </c>
      <c r="F1286" t="s">
        <v>203</v>
      </c>
      <c r="H1286">
        <v>2014</v>
      </c>
      <c r="I1286" t="s">
        <v>2754</v>
      </c>
      <c r="J1286" t="s">
        <v>94</v>
      </c>
      <c r="K1286" t="s">
        <v>81</v>
      </c>
      <c r="L1286">
        <v>53</v>
      </c>
      <c r="M1286" t="s">
        <v>58</v>
      </c>
      <c r="N1286" t="s">
        <v>9703</v>
      </c>
      <c r="V1286">
        <v>53</v>
      </c>
      <c r="AI1286" t="s">
        <v>31</v>
      </c>
      <c r="AV1286" t="s">
        <v>2751</v>
      </c>
      <c r="AW1286" t="s">
        <v>2752</v>
      </c>
      <c r="AY1286">
        <v>11.8886652</v>
      </c>
      <c r="AZ1286">
        <v>13.14772415</v>
      </c>
      <c r="BA1286" t="s">
        <v>98</v>
      </c>
      <c r="BB1286" t="s">
        <v>64</v>
      </c>
    </row>
    <row r="1287" spans="1:54" x14ac:dyDescent="0.3">
      <c r="A1287">
        <v>742</v>
      </c>
      <c r="B1287" t="s">
        <v>2789</v>
      </c>
      <c r="C1287" s="1">
        <v>41827</v>
      </c>
      <c r="D1287">
        <v>7</v>
      </c>
      <c r="E1287" t="s">
        <v>154</v>
      </c>
      <c r="F1287" t="s">
        <v>73</v>
      </c>
      <c r="H1287">
        <v>2014</v>
      </c>
      <c r="J1287" t="s">
        <v>1683</v>
      </c>
      <c r="K1287" t="s">
        <v>81</v>
      </c>
      <c r="L1287">
        <v>45</v>
      </c>
      <c r="M1287" t="s">
        <v>58</v>
      </c>
      <c r="N1287" t="s">
        <v>9703</v>
      </c>
      <c r="V1287">
        <v>39</v>
      </c>
      <c r="W1287">
        <v>6</v>
      </c>
      <c r="AH1287" t="s">
        <v>30</v>
      </c>
      <c r="AI1287" t="s">
        <v>31</v>
      </c>
      <c r="AV1287" t="s">
        <v>2790</v>
      </c>
      <c r="AY1287">
        <v>12.241200449999999</v>
      </c>
      <c r="AZ1287">
        <v>13.869500159999999</v>
      </c>
      <c r="BA1287" t="s">
        <v>1686</v>
      </c>
      <c r="BB1287" t="s">
        <v>64</v>
      </c>
    </row>
    <row r="1288" spans="1:54" x14ac:dyDescent="0.3">
      <c r="A1288">
        <v>765</v>
      </c>
      <c r="B1288" t="s">
        <v>2880</v>
      </c>
      <c r="C1288" s="1">
        <v>41850</v>
      </c>
      <c r="D1288">
        <v>7</v>
      </c>
      <c r="E1288" t="s">
        <v>154</v>
      </c>
      <c r="F1288" t="s">
        <v>169</v>
      </c>
      <c r="H1288">
        <v>2014</v>
      </c>
      <c r="I1288" t="s">
        <v>2881</v>
      </c>
      <c r="J1288" t="s">
        <v>2795</v>
      </c>
      <c r="K1288" t="s">
        <v>2519</v>
      </c>
      <c r="L1288">
        <v>16</v>
      </c>
      <c r="M1288" t="s">
        <v>58</v>
      </c>
      <c r="N1288" t="s">
        <v>9703</v>
      </c>
      <c r="W1288">
        <v>16</v>
      </c>
      <c r="AU1288" t="s">
        <v>2882</v>
      </c>
      <c r="AV1288" t="s">
        <v>2873</v>
      </c>
      <c r="AY1288">
        <v>11.16331959</v>
      </c>
      <c r="AZ1288">
        <v>13.99314976</v>
      </c>
      <c r="BA1288" t="s">
        <v>2798</v>
      </c>
      <c r="BB1288" t="s">
        <v>64</v>
      </c>
    </row>
    <row r="1289" spans="1:54" x14ac:dyDescent="0.3">
      <c r="A1289">
        <v>770</v>
      </c>
      <c r="B1289" t="s">
        <v>2900</v>
      </c>
      <c r="C1289" s="1">
        <v>41861</v>
      </c>
      <c r="D1289">
        <v>8</v>
      </c>
      <c r="E1289" t="s">
        <v>212</v>
      </c>
      <c r="F1289" t="s">
        <v>56</v>
      </c>
      <c r="H1289">
        <v>2014</v>
      </c>
      <c r="J1289" t="s">
        <v>117</v>
      </c>
      <c r="K1289" t="s">
        <v>81</v>
      </c>
      <c r="L1289">
        <v>52</v>
      </c>
      <c r="M1289" t="s">
        <v>58</v>
      </c>
      <c r="N1289" t="s">
        <v>9703</v>
      </c>
      <c r="V1289">
        <v>50</v>
      </c>
      <c r="W1289">
        <v>2</v>
      </c>
      <c r="AI1289" t="s">
        <v>31</v>
      </c>
      <c r="AV1289" t="s">
        <v>2901</v>
      </c>
      <c r="AY1289">
        <v>11.148200040000001</v>
      </c>
      <c r="AZ1289">
        <v>12.7560997</v>
      </c>
      <c r="BA1289" t="s">
        <v>120</v>
      </c>
      <c r="BB1289" t="s">
        <v>64</v>
      </c>
    </row>
    <row r="1290" spans="1:54" x14ac:dyDescent="0.3">
      <c r="A1290">
        <v>773</v>
      </c>
      <c r="B1290" t="s">
        <v>2911</v>
      </c>
      <c r="C1290" s="1">
        <v>41866</v>
      </c>
      <c r="D1290">
        <v>8</v>
      </c>
      <c r="E1290" t="s">
        <v>212</v>
      </c>
      <c r="F1290" t="s">
        <v>203</v>
      </c>
      <c r="H1290">
        <v>2014</v>
      </c>
      <c r="I1290" t="s">
        <v>2912</v>
      </c>
      <c r="J1290" t="s">
        <v>414</v>
      </c>
      <c r="K1290" t="s">
        <v>81</v>
      </c>
      <c r="L1290">
        <v>22</v>
      </c>
      <c r="M1290" t="s">
        <v>58</v>
      </c>
      <c r="N1290" t="s">
        <v>9703</v>
      </c>
      <c r="V1290">
        <v>22</v>
      </c>
      <c r="AI1290" t="s">
        <v>31</v>
      </c>
      <c r="AT1290" t="s">
        <v>75</v>
      </c>
      <c r="AV1290" t="s">
        <v>2913</v>
      </c>
      <c r="AW1290" t="s">
        <v>2914</v>
      </c>
      <c r="AY1290">
        <v>12.925399779999999</v>
      </c>
      <c r="AZ1290">
        <v>13.559900280000001</v>
      </c>
      <c r="BA1290" t="s">
        <v>417</v>
      </c>
      <c r="BB1290" t="s">
        <v>64</v>
      </c>
    </row>
    <row r="1291" spans="1:54" x14ac:dyDescent="0.3">
      <c r="A1291">
        <v>2045</v>
      </c>
      <c r="B1291" t="s">
        <v>7685</v>
      </c>
      <c r="C1291" s="1">
        <v>43748</v>
      </c>
      <c r="D1291">
        <v>10</v>
      </c>
      <c r="E1291" t="s">
        <v>290</v>
      </c>
      <c r="F1291" t="s">
        <v>88</v>
      </c>
      <c r="H1291">
        <v>2019</v>
      </c>
      <c r="I1291" t="s">
        <v>7686</v>
      </c>
      <c r="J1291" t="s">
        <v>2065</v>
      </c>
      <c r="K1291" t="s">
        <v>81</v>
      </c>
      <c r="L1291">
        <v>16</v>
      </c>
      <c r="M1291" t="s">
        <v>58</v>
      </c>
      <c r="N1291" t="s">
        <v>9634</v>
      </c>
      <c r="V1291">
        <v>15</v>
      </c>
      <c r="W1291">
        <v>1</v>
      </c>
      <c r="AI1291" t="s">
        <v>31</v>
      </c>
      <c r="AT1291" t="s">
        <v>75</v>
      </c>
      <c r="AV1291" t="s">
        <v>7687</v>
      </c>
      <c r="AW1291" t="s">
        <v>7688</v>
      </c>
      <c r="AX1291" t="s">
        <v>7689</v>
      </c>
      <c r="AY1291">
        <v>12.2615</v>
      </c>
      <c r="AZ1291">
        <v>13.107799529999999</v>
      </c>
      <c r="BA1291" t="s">
        <v>2068</v>
      </c>
      <c r="BB1291" t="s">
        <v>64</v>
      </c>
    </row>
    <row r="1292" spans="1:54" x14ac:dyDescent="0.3">
      <c r="A1292">
        <v>2068</v>
      </c>
      <c r="B1292" t="s">
        <v>7762</v>
      </c>
      <c r="C1292" s="1">
        <v>43798</v>
      </c>
      <c r="D1292">
        <v>11</v>
      </c>
      <c r="E1292" t="s">
        <v>327</v>
      </c>
      <c r="F1292" t="s">
        <v>203</v>
      </c>
      <c r="H1292">
        <v>2019</v>
      </c>
      <c r="I1292" t="s">
        <v>7763</v>
      </c>
      <c r="J1292" t="s">
        <v>2007</v>
      </c>
      <c r="K1292" t="s">
        <v>81</v>
      </c>
      <c r="L1292">
        <v>13</v>
      </c>
      <c r="M1292" t="s">
        <v>58</v>
      </c>
      <c r="N1292" t="s">
        <v>9634</v>
      </c>
      <c r="V1292">
        <v>13</v>
      </c>
      <c r="AI1292" t="s">
        <v>31</v>
      </c>
      <c r="AT1292" t="s">
        <v>75</v>
      </c>
      <c r="AU1292" t="s">
        <v>6560</v>
      </c>
      <c r="AV1292" t="s">
        <v>7764</v>
      </c>
      <c r="AW1292" t="s">
        <v>7765</v>
      </c>
      <c r="AX1292" t="s">
        <v>7766</v>
      </c>
      <c r="AY1292">
        <v>13.61792</v>
      </c>
      <c r="AZ1292">
        <v>13.267009740000001</v>
      </c>
      <c r="BA1292" t="s">
        <v>2008</v>
      </c>
      <c r="BB1292" t="s">
        <v>64</v>
      </c>
    </row>
    <row r="1293" spans="1:54" x14ac:dyDescent="0.3">
      <c r="A1293">
        <v>2258</v>
      </c>
      <c r="B1293" t="s">
        <v>8445</v>
      </c>
      <c r="C1293" s="1">
        <v>44154</v>
      </c>
      <c r="D1293">
        <v>11</v>
      </c>
      <c r="E1293" t="s">
        <v>327</v>
      </c>
      <c r="F1293" t="s">
        <v>88</v>
      </c>
      <c r="H1293">
        <v>2020</v>
      </c>
      <c r="I1293" t="s">
        <v>8446</v>
      </c>
      <c r="J1293" t="s">
        <v>879</v>
      </c>
      <c r="K1293" t="s">
        <v>81</v>
      </c>
      <c r="L1293">
        <v>3</v>
      </c>
      <c r="M1293" t="s">
        <v>58</v>
      </c>
      <c r="N1293" t="s">
        <v>9634</v>
      </c>
      <c r="V1293">
        <v>3</v>
      </c>
      <c r="AI1293" t="s">
        <v>31</v>
      </c>
      <c r="AT1293" t="s">
        <v>75</v>
      </c>
      <c r="AV1293" t="s">
        <v>8447</v>
      </c>
      <c r="AW1293" t="s">
        <v>8448</v>
      </c>
      <c r="AY1293">
        <v>11.518890000000001</v>
      </c>
      <c r="AZ1293">
        <v>13.68416977</v>
      </c>
      <c r="BA1293" t="s">
        <v>882</v>
      </c>
      <c r="BB1293" t="s">
        <v>64</v>
      </c>
    </row>
    <row r="1294" spans="1:54" x14ac:dyDescent="0.3">
      <c r="A1294">
        <v>2259</v>
      </c>
      <c r="B1294" t="s">
        <v>8449</v>
      </c>
      <c r="C1294" s="1">
        <v>44159</v>
      </c>
      <c r="D1294">
        <v>11</v>
      </c>
      <c r="E1294" t="s">
        <v>327</v>
      </c>
      <c r="F1294" t="s">
        <v>100</v>
      </c>
      <c r="H1294">
        <v>2020</v>
      </c>
      <c r="I1294" t="s">
        <v>8450</v>
      </c>
      <c r="J1294" t="s">
        <v>1498</v>
      </c>
      <c r="K1294" t="s">
        <v>81</v>
      </c>
      <c r="L1294">
        <v>2</v>
      </c>
      <c r="M1294" t="s">
        <v>58</v>
      </c>
      <c r="N1294" t="s">
        <v>9634</v>
      </c>
      <c r="V1294">
        <v>2</v>
      </c>
      <c r="AI1294" t="s">
        <v>31</v>
      </c>
      <c r="AT1294" t="s">
        <v>75</v>
      </c>
      <c r="AV1294" t="s">
        <v>8447</v>
      </c>
      <c r="AW1294" t="s">
        <v>8448</v>
      </c>
      <c r="AY1294">
        <v>11.08611</v>
      </c>
      <c r="AZ1294">
        <v>13.69139004</v>
      </c>
      <c r="BA1294" t="s">
        <v>1499</v>
      </c>
      <c r="BB1294" t="s">
        <v>64</v>
      </c>
    </row>
    <row r="1295" spans="1:54" x14ac:dyDescent="0.3">
      <c r="A1295">
        <v>2299</v>
      </c>
      <c r="B1295" t="s">
        <v>8591</v>
      </c>
      <c r="C1295" s="1">
        <v>44211</v>
      </c>
      <c r="D1295">
        <v>1</v>
      </c>
      <c r="E1295" t="s">
        <v>500</v>
      </c>
      <c r="F1295" t="s">
        <v>203</v>
      </c>
      <c r="H1295">
        <v>2021</v>
      </c>
      <c r="J1295" t="s">
        <v>1683</v>
      </c>
      <c r="K1295" t="s">
        <v>81</v>
      </c>
      <c r="L1295">
        <v>40</v>
      </c>
      <c r="M1295" t="s">
        <v>58</v>
      </c>
      <c r="N1295" t="s">
        <v>9634</v>
      </c>
      <c r="V1295">
        <v>40</v>
      </c>
      <c r="AI1295" t="s">
        <v>31</v>
      </c>
      <c r="AO1295" t="s">
        <v>59</v>
      </c>
      <c r="AU1295" t="s">
        <v>8592</v>
      </c>
      <c r="AV1295" t="s">
        <v>8593</v>
      </c>
      <c r="AW1295" t="s">
        <v>8590</v>
      </c>
      <c r="AX1295" t="s">
        <v>8594</v>
      </c>
      <c r="AY1295">
        <v>12.365316999999999</v>
      </c>
      <c r="AZ1295">
        <v>13.83042622</v>
      </c>
      <c r="BA1295" t="s">
        <v>1686</v>
      </c>
      <c r="BB1295" t="s">
        <v>64</v>
      </c>
    </row>
    <row r="1296" spans="1:54" x14ac:dyDescent="0.3">
      <c r="A1296">
        <v>2349</v>
      </c>
      <c r="B1296" t="s">
        <v>8776</v>
      </c>
      <c r="C1296" s="1">
        <v>44301</v>
      </c>
      <c r="D1296">
        <v>4</v>
      </c>
      <c r="E1296" t="s">
        <v>949</v>
      </c>
      <c r="F1296" t="s">
        <v>88</v>
      </c>
      <c r="H1296">
        <v>2021</v>
      </c>
      <c r="I1296" t="s">
        <v>1608</v>
      </c>
      <c r="J1296" t="s">
        <v>1609</v>
      </c>
      <c r="K1296" t="s">
        <v>81</v>
      </c>
      <c r="L1296">
        <v>13</v>
      </c>
      <c r="M1296" t="s">
        <v>58</v>
      </c>
      <c r="N1296" t="s">
        <v>9634</v>
      </c>
      <c r="V1296">
        <v>13</v>
      </c>
      <c r="AI1296" t="s">
        <v>31</v>
      </c>
      <c r="AT1296" t="s">
        <v>75</v>
      </c>
      <c r="AU1296" t="s">
        <v>8777</v>
      </c>
      <c r="AV1296" t="s">
        <v>8778</v>
      </c>
      <c r="AW1296" t="s">
        <v>8779</v>
      </c>
      <c r="AX1296" t="s">
        <v>8780</v>
      </c>
      <c r="AY1296">
        <v>11.908659999999999</v>
      </c>
      <c r="AZ1296">
        <v>13.16033</v>
      </c>
      <c r="BA1296" t="s">
        <v>1612</v>
      </c>
      <c r="BB1296" t="s">
        <v>64</v>
      </c>
    </row>
    <row r="1297" spans="1:54" x14ac:dyDescent="0.3">
      <c r="A1297">
        <v>2366</v>
      </c>
      <c r="B1297" t="s">
        <v>8840</v>
      </c>
      <c r="C1297" s="1">
        <v>44349</v>
      </c>
      <c r="D1297">
        <v>6</v>
      </c>
      <c r="E1297" t="s">
        <v>87</v>
      </c>
      <c r="F1297" t="s">
        <v>169</v>
      </c>
      <c r="H1297">
        <v>2021</v>
      </c>
      <c r="J1297" t="s">
        <v>117</v>
      </c>
      <c r="K1297" t="s">
        <v>81</v>
      </c>
      <c r="L1297">
        <v>50</v>
      </c>
      <c r="M1297" t="s">
        <v>58</v>
      </c>
      <c r="N1297" t="s">
        <v>9634</v>
      </c>
      <c r="V1297">
        <v>50</v>
      </c>
      <c r="AI1297" t="s">
        <v>31</v>
      </c>
      <c r="AT1297" t="s">
        <v>75</v>
      </c>
      <c r="AV1297" t="s">
        <v>8841</v>
      </c>
      <c r="AW1297" t="s">
        <v>8842</v>
      </c>
      <c r="AX1297" t="s">
        <v>8843</v>
      </c>
      <c r="AY1297">
        <v>11.15</v>
      </c>
      <c r="AZ1297">
        <v>12.75</v>
      </c>
      <c r="BA1297" t="s">
        <v>120</v>
      </c>
      <c r="BB1297" t="s">
        <v>64</v>
      </c>
    </row>
    <row r="1298" spans="1:54" x14ac:dyDescent="0.3">
      <c r="A1298">
        <v>2367</v>
      </c>
      <c r="B1298" t="s">
        <v>8844</v>
      </c>
      <c r="C1298" s="1">
        <v>44355</v>
      </c>
      <c r="D1298">
        <v>6</v>
      </c>
      <c r="E1298" t="s">
        <v>87</v>
      </c>
      <c r="F1298" t="s">
        <v>100</v>
      </c>
      <c r="H1298">
        <v>2021</v>
      </c>
      <c r="J1298" t="s">
        <v>999</v>
      </c>
      <c r="K1298" t="s">
        <v>81</v>
      </c>
      <c r="L1298">
        <v>6</v>
      </c>
      <c r="M1298" t="s">
        <v>58</v>
      </c>
      <c r="N1298" t="s">
        <v>9634</v>
      </c>
      <c r="V1298">
        <v>6</v>
      </c>
      <c r="AI1298" t="s">
        <v>31</v>
      </c>
      <c r="AT1298" t="s">
        <v>75</v>
      </c>
      <c r="AV1298" t="s">
        <v>8845</v>
      </c>
      <c r="AW1298" t="s">
        <v>8846</v>
      </c>
      <c r="AX1298" t="s">
        <v>8847</v>
      </c>
      <c r="AY1298">
        <v>12.02389</v>
      </c>
      <c r="AZ1298">
        <v>13.91582966</v>
      </c>
      <c r="BA1298" t="s">
        <v>1003</v>
      </c>
      <c r="BB1298" t="s">
        <v>64</v>
      </c>
    </row>
    <row r="1299" spans="1:54" x14ac:dyDescent="0.3">
      <c r="A1299">
        <v>2368</v>
      </c>
      <c r="B1299" t="s">
        <v>8848</v>
      </c>
      <c r="C1299" s="1">
        <v>44362</v>
      </c>
      <c r="D1299">
        <v>6</v>
      </c>
      <c r="E1299" t="s">
        <v>87</v>
      </c>
      <c r="F1299" t="s">
        <v>100</v>
      </c>
      <c r="H1299">
        <v>2021</v>
      </c>
      <c r="I1299" t="s">
        <v>8849</v>
      </c>
      <c r="J1299" t="s">
        <v>117</v>
      </c>
      <c r="K1299" t="s">
        <v>81</v>
      </c>
      <c r="L1299">
        <v>10</v>
      </c>
      <c r="M1299" t="s">
        <v>58</v>
      </c>
      <c r="N1299" t="s">
        <v>9634</v>
      </c>
      <c r="V1299">
        <v>7</v>
      </c>
      <c r="W1299">
        <v>3</v>
      </c>
      <c r="AI1299" t="s">
        <v>31</v>
      </c>
      <c r="AT1299" t="s">
        <v>75</v>
      </c>
      <c r="AV1299" t="s">
        <v>8850</v>
      </c>
      <c r="AW1299" t="s">
        <v>8851</v>
      </c>
      <c r="AX1299" t="s">
        <v>8852</v>
      </c>
      <c r="AY1299">
        <v>11.15</v>
      </c>
      <c r="AZ1299">
        <v>12.75</v>
      </c>
      <c r="BA1299" t="s">
        <v>120</v>
      </c>
      <c r="BB1299" t="s">
        <v>64</v>
      </c>
    </row>
    <row r="1300" spans="1:54" x14ac:dyDescent="0.3">
      <c r="A1300">
        <v>2393</v>
      </c>
      <c r="B1300" t="s">
        <v>8946</v>
      </c>
      <c r="C1300" s="1">
        <v>44471</v>
      </c>
      <c r="D1300">
        <v>10</v>
      </c>
      <c r="E1300" t="s">
        <v>290</v>
      </c>
      <c r="F1300" t="s">
        <v>206</v>
      </c>
      <c r="H1300">
        <v>2021</v>
      </c>
      <c r="J1300" t="s">
        <v>117</v>
      </c>
      <c r="K1300" t="s">
        <v>81</v>
      </c>
      <c r="L1300">
        <v>0</v>
      </c>
      <c r="M1300" t="s">
        <v>58</v>
      </c>
      <c r="N1300" t="s">
        <v>9634</v>
      </c>
      <c r="V1300">
        <v>0</v>
      </c>
      <c r="AI1300" t="s">
        <v>31</v>
      </c>
      <c r="AT1300" t="s">
        <v>75</v>
      </c>
      <c r="AV1300" t="s">
        <v>8947</v>
      </c>
      <c r="AW1300" t="s">
        <v>8948</v>
      </c>
      <c r="AY1300">
        <v>11.15</v>
      </c>
      <c r="AZ1300">
        <v>12.75</v>
      </c>
      <c r="BA1300" t="s">
        <v>120</v>
      </c>
      <c r="BB1300" t="s">
        <v>64</v>
      </c>
    </row>
    <row r="1301" spans="1:54" x14ac:dyDescent="0.3">
      <c r="A1301">
        <v>2405</v>
      </c>
      <c r="B1301" t="s">
        <v>8995</v>
      </c>
      <c r="C1301" s="1">
        <v>44510</v>
      </c>
      <c r="D1301">
        <v>11</v>
      </c>
      <c r="E1301" t="s">
        <v>327</v>
      </c>
      <c r="F1301" t="s">
        <v>169</v>
      </c>
      <c r="H1301">
        <v>2021</v>
      </c>
      <c r="I1301" t="s">
        <v>1827</v>
      </c>
      <c r="J1301" t="s">
        <v>1498</v>
      </c>
      <c r="K1301" t="s">
        <v>81</v>
      </c>
      <c r="L1301">
        <v>4</v>
      </c>
      <c r="M1301" t="s">
        <v>58</v>
      </c>
      <c r="N1301" t="s">
        <v>9634</v>
      </c>
      <c r="V1301">
        <v>4</v>
      </c>
      <c r="AI1301" t="s">
        <v>31</v>
      </c>
      <c r="AT1301" t="s">
        <v>75</v>
      </c>
      <c r="AV1301" t="s">
        <v>8996</v>
      </c>
      <c r="AW1301" t="s">
        <v>8997</v>
      </c>
      <c r="AX1301" t="s">
        <v>8998</v>
      </c>
      <c r="AY1301">
        <v>11.08611</v>
      </c>
      <c r="AZ1301">
        <v>13.69139004</v>
      </c>
      <c r="BA1301" t="s">
        <v>1499</v>
      </c>
      <c r="BB1301" t="s">
        <v>64</v>
      </c>
    </row>
    <row r="1302" spans="1:54" x14ac:dyDescent="0.3">
      <c r="A1302">
        <v>2408</v>
      </c>
      <c r="B1302" t="s">
        <v>9010</v>
      </c>
      <c r="C1302" s="1">
        <v>44519</v>
      </c>
      <c r="D1302">
        <v>11</v>
      </c>
      <c r="E1302" t="s">
        <v>327</v>
      </c>
      <c r="F1302" t="s">
        <v>203</v>
      </c>
      <c r="H1302">
        <v>2021</v>
      </c>
      <c r="J1302" t="s">
        <v>117</v>
      </c>
      <c r="K1302" t="s">
        <v>81</v>
      </c>
      <c r="L1302">
        <v>11</v>
      </c>
      <c r="M1302" t="s">
        <v>58</v>
      </c>
      <c r="N1302" t="s">
        <v>9634</v>
      </c>
      <c r="V1302">
        <v>11</v>
      </c>
      <c r="AI1302" t="s">
        <v>31</v>
      </c>
      <c r="AT1302" t="s">
        <v>75</v>
      </c>
      <c r="AV1302" t="s">
        <v>9011</v>
      </c>
      <c r="AW1302" t="s">
        <v>9012</v>
      </c>
      <c r="AX1302" t="s">
        <v>9013</v>
      </c>
      <c r="AY1302">
        <v>11.15</v>
      </c>
      <c r="AZ1302">
        <v>12.75</v>
      </c>
      <c r="BA1302" t="s">
        <v>120</v>
      </c>
      <c r="BB1302" t="s">
        <v>64</v>
      </c>
    </row>
    <row r="1303" spans="1:54" x14ac:dyDescent="0.3">
      <c r="A1303">
        <v>2409</v>
      </c>
      <c r="B1303" t="s">
        <v>9014</v>
      </c>
      <c r="C1303" s="1">
        <v>44525</v>
      </c>
      <c r="D1303">
        <v>11</v>
      </c>
      <c r="E1303" t="s">
        <v>327</v>
      </c>
      <c r="F1303" t="s">
        <v>88</v>
      </c>
      <c r="H1303">
        <v>2021</v>
      </c>
      <c r="J1303" t="s">
        <v>9005</v>
      </c>
      <c r="K1303" t="s">
        <v>190</v>
      </c>
      <c r="L1303">
        <v>13</v>
      </c>
      <c r="M1303" t="s">
        <v>58</v>
      </c>
      <c r="N1303" t="s">
        <v>9634</v>
      </c>
      <c r="P1303" t="s">
        <v>2538</v>
      </c>
      <c r="V1303">
        <v>13</v>
      </c>
      <c r="AI1303" t="s">
        <v>31</v>
      </c>
      <c r="AT1303" t="s">
        <v>75</v>
      </c>
      <c r="AV1303" t="s">
        <v>9015</v>
      </c>
      <c r="AW1303" t="s">
        <v>9016</v>
      </c>
      <c r="AY1303">
        <v>9.9773083000000007</v>
      </c>
      <c r="AZ1303">
        <v>6.8235311510000001</v>
      </c>
      <c r="BA1303" t="s">
        <v>9009</v>
      </c>
      <c r="BB1303" t="s">
        <v>64</v>
      </c>
    </row>
    <row r="1304" spans="1:54" x14ac:dyDescent="0.3">
      <c r="A1304">
        <v>2426</v>
      </c>
      <c r="B1304" t="s">
        <v>9079</v>
      </c>
      <c r="C1304" s="1">
        <v>44571</v>
      </c>
      <c r="D1304">
        <v>1</v>
      </c>
      <c r="E1304" t="s">
        <v>500</v>
      </c>
      <c r="F1304" t="s">
        <v>73</v>
      </c>
      <c r="H1304">
        <v>2022</v>
      </c>
      <c r="I1304" t="s">
        <v>9080</v>
      </c>
      <c r="J1304" t="s">
        <v>736</v>
      </c>
      <c r="K1304" t="s">
        <v>81</v>
      </c>
      <c r="L1304">
        <v>40</v>
      </c>
      <c r="M1304" t="s">
        <v>58</v>
      </c>
      <c r="N1304" t="s">
        <v>9634</v>
      </c>
      <c r="V1304">
        <v>40</v>
      </c>
      <c r="AI1304" t="s">
        <v>31</v>
      </c>
      <c r="AT1304" t="s">
        <v>75</v>
      </c>
      <c r="AU1304" t="s">
        <v>3420</v>
      </c>
      <c r="AV1304" t="s">
        <v>9081</v>
      </c>
      <c r="AY1304">
        <v>11.651669999999999</v>
      </c>
      <c r="AZ1304">
        <v>13.419440270000001</v>
      </c>
      <c r="BA1304" t="s">
        <v>739</v>
      </c>
      <c r="BB1304" t="s">
        <v>64</v>
      </c>
    </row>
    <row r="1305" spans="1:54" x14ac:dyDescent="0.3">
      <c r="A1305">
        <v>1714</v>
      </c>
      <c r="B1305" t="s">
        <v>6417</v>
      </c>
      <c r="C1305" s="1">
        <v>43157</v>
      </c>
      <c r="D1305">
        <v>2</v>
      </c>
      <c r="E1305" t="s">
        <v>650</v>
      </c>
      <c r="F1305" t="s">
        <v>73</v>
      </c>
      <c r="H1305">
        <v>2018</v>
      </c>
      <c r="I1305" t="s">
        <v>6418</v>
      </c>
      <c r="J1305" t="s">
        <v>879</v>
      </c>
      <c r="K1305" t="s">
        <v>81</v>
      </c>
      <c r="L1305">
        <v>37</v>
      </c>
      <c r="M1305" t="s">
        <v>58</v>
      </c>
      <c r="N1305" t="s">
        <v>9768</v>
      </c>
      <c r="V1305">
        <v>35</v>
      </c>
      <c r="W1305">
        <v>2</v>
      </c>
      <c r="AI1305" t="s">
        <v>31</v>
      </c>
      <c r="AT1305" t="s">
        <v>75</v>
      </c>
      <c r="AV1305" t="s">
        <v>6419</v>
      </c>
      <c r="AW1305" t="s">
        <v>6420</v>
      </c>
      <c r="AY1305">
        <v>11.52777</v>
      </c>
      <c r="AZ1305">
        <v>13.68237019</v>
      </c>
      <c r="BA1305" t="s">
        <v>882</v>
      </c>
      <c r="BB1305" t="s">
        <v>64</v>
      </c>
    </row>
    <row r="1306" spans="1:54" x14ac:dyDescent="0.3">
      <c r="A1306">
        <v>1010</v>
      </c>
      <c r="B1306" t="s">
        <v>3800</v>
      </c>
      <c r="C1306" s="1">
        <v>42092</v>
      </c>
      <c r="D1306">
        <v>3</v>
      </c>
      <c r="E1306" t="s">
        <v>828</v>
      </c>
      <c r="F1306" t="s">
        <v>56</v>
      </c>
      <c r="H1306">
        <v>2015</v>
      </c>
      <c r="I1306" t="s">
        <v>3801</v>
      </c>
      <c r="J1306" t="s">
        <v>696</v>
      </c>
      <c r="K1306" t="s">
        <v>81</v>
      </c>
      <c r="L1306">
        <v>52</v>
      </c>
      <c r="M1306" t="s">
        <v>58</v>
      </c>
      <c r="N1306" t="s">
        <v>9768</v>
      </c>
      <c r="V1306">
        <v>50</v>
      </c>
      <c r="W1306">
        <v>2</v>
      </c>
      <c r="AI1306" t="s">
        <v>31</v>
      </c>
      <c r="AT1306" t="s">
        <v>75</v>
      </c>
      <c r="AU1306" t="s">
        <v>3802</v>
      </c>
      <c r="AV1306" t="s">
        <v>3803</v>
      </c>
      <c r="AY1306">
        <v>11.79834</v>
      </c>
      <c r="AZ1306">
        <v>13.196570400000001</v>
      </c>
      <c r="BA1306" t="s">
        <v>699</v>
      </c>
      <c r="BB1306" t="s">
        <v>64</v>
      </c>
    </row>
    <row r="1307" spans="1:54" x14ac:dyDescent="0.3">
      <c r="A1307">
        <v>1303</v>
      </c>
      <c r="B1307" t="s">
        <v>4895</v>
      </c>
      <c r="C1307" s="1">
        <v>42414</v>
      </c>
      <c r="D1307">
        <v>2</v>
      </c>
      <c r="E1307" t="s">
        <v>650</v>
      </c>
      <c r="F1307" t="s">
        <v>56</v>
      </c>
      <c r="H1307">
        <v>2016</v>
      </c>
      <c r="I1307" t="s">
        <v>1870</v>
      </c>
      <c r="J1307" t="s">
        <v>1498</v>
      </c>
      <c r="K1307" t="s">
        <v>81</v>
      </c>
      <c r="L1307">
        <v>164</v>
      </c>
      <c r="M1307" t="s">
        <v>58</v>
      </c>
      <c r="N1307" t="s">
        <v>9768</v>
      </c>
      <c r="V1307">
        <v>162</v>
      </c>
      <c r="W1307">
        <v>2</v>
      </c>
      <c r="AH1307" t="s">
        <v>30</v>
      </c>
      <c r="AL1307" t="s">
        <v>75</v>
      </c>
      <c r="AT1307" t="s">
        <v>75</v>
      </c>
      <c r="AU1307" t="s">
        <v>4896</v>
      </c>
      <c r="AV1307" t="s">
        <v>4897</v>
      </c>
      <c r="AW1307" t="s">
        <v>4898</v>
      </c>
      <c r="AX1307" t="s">
        <v>4899</v>
      </c>
      <c r="AY1307">
        <v>11.08539963</v>
      </c>
      <c r="AZ1307">
        <v>13.69190025</v>
      </c>
      <c r="BA1307" t="s">
        <v>1499</v>
      </c>
      <c r="BB1307" t="s">
        <v>64</v>
      </c>
    </row>
    <row r="1308" spans="1:54" x14ac:dyDescent="0.3">
      <c r="A1308">
        <v>1308</v>
      </c>
      <c r="B1308" t="s">
        <v>4916</v>
      </c>
      <c r="C1308" s="1">
        <v>42426</v>
      </c>
      <c r="D1308">
        <v>2</v>
      </c>
      <c r="E1308" t="s">
        <v>650</v>
      </c>
      <c r="F1308" t="s">
        <v>203</v>
      </c>
      <c r="H1308">
        <v>2016</v>
      </c>
      <c r="I1308" t="s">
        <v>1080</v>
      </c>
      <c r="J1308" t="s">
        <v>879</v>
      </c>
      <c r="K1308" t="s">
        <v>81</v>
      </c>
      <c r="L1308">
        <v>94</v>
      </c>
      <c r="M1308" t="s">
        <v>58</v>
      </c>
      <c r="N1308" t="s">
        <v>9768</v>
      </c>
      <c r="V1308">
        <v>92</v>
      </c>
      <c r="W1308">
        <v>2</v>
      </c>
      <c r="AH1308" t="s">
        <v>30</v>
      </c>
      <c r="AT1308" t="s">
        <v>75</v>
      </c>
      <c r="AV1308" t="s">
        <v>4917</v>
      </c>
      <c r="AW1308" t="s">
        <v>4918</v>
      </c>
      <c r="AX1308" t="s">
        <v>4919</v>
      </c>
      <c r="AY1308">
        <v>11.52079964</v>
      </c>
      <c r="AZ1308">
        <v>13.680500029999999</v>
      </c>
      <c r="BA1308" t="s">
        <v>882</v>
      </c>
      <c r="BB1308" t="s">
        <v>64</v>
      </c>
    </row>
    <row r="1309" spans="1:54" x14ac:dyDescent="0.3">
      <c r="A1309">
        <v>1352</v>
      </c>
      <c r="B1309" t="s">
        <v>5070</v>
      </c>
      <c r="C1309" s="1">
        <v>42530</v>
      </c>
      <c r="D1309">
        <v>6</v>
      </c>
      <c r="E1309" t="s">
        <v>87</v>
      </c>
      <c r="F1309" t="s">
        <v>88</v>
      </c>
      <c r="H1309">
        <v>2016</v>
      </c>
      <c r="I1309" t="s">
        <v>3548</v>
      </c>
      <c r="J1309" t="s">
        <v>3548</v>
      </c>
      <c r="K1309" t="s">
        <v>3549</v>
      </c>
      <c r="L1309">
        <v>130</v>
      </c>
      <c r="M1309" t="s">
        <v>58</v>
      </c>
      <c r="N1309" t="s">
        <v>9768</v>
      </c>
      <c r="V1309">
        <v>130</v>
      </c>
      <c r="AI1309" t="s">
        <v>31</v>
      </c>
      <c r="AT1309" t="s">
        <v>75</v>
      </c>
      <c r="AU1309" t="s">
        <v>5071</v>
      </c>
      <c r="AV1309" t="s">
        <v>5072</v>
      </c>
      <c r="AY1309">
        <v>13.69661</v>
      </c>
      <c r="AZ1309">
        <v>13.31583</v>
      </c>
      <c r="BA1309" t="s">
        <v>3553</v>
      </c>
      <c r="BB1309" t="s">
        <v>64</v>
      </c>
    </row>
    <row r="1310" spans="1:54" x14ac:dyDescent="0.3">
      <c r="A1310">
        <v>1389</v>
      </c>
      <c r="B1310" t="s">
        <v>5216</v>
      </c>
      <c r="C1310" s="1">
        <v>42627</v>
      </c>
      <c r="D1310">
        <v>9</v>
      </c>
      <c r="E1310" t="s">
        <v>263</v>
      </c>
      <c r="F1310" t="s">
        <v>169</v>
      </c>
      <c r="H1310">
        <v>2016</v>
      </c>
      <c r="I1310" t="s">
        <v>5189</v>
      </c>
      <c r="J1310" t="s">
        <v>3548</v>
      </c>
      <c r="K1310" t="s">
        <v>3549</v>
      </c>
      <c r="L1310">
        <v>38</v>
      </c>
      <c r="M1310" t="s">
        <v>58</v>
      </c>
      <c r="N1310" t="s">
        <v>9768</v>
      </c>
      <c r="V1310">
        <v>38</v>
      </c>
      <c r="AT1310" t="s">
        <v>75</v>
      </c>
      <c r="AV1310" t="s">
        <v>5217</v>
      </c>
      <c r="AW1310" t="s">
        <v>5218</v>
      </c>
      <c r="AY1310">
        <v>13.68327045</v>
      </c>
      <c r="AZ1310">
        <v>13.12417984</v>
      </c>
      <c r="BA1310" t="s">
        <v>3553</v>
      </c>
      <c r="BB1310" t="s">
        <v>64</v>
      </c>
    </row>
    <row r="1311" spans="1:54" x14ac:dyDescent="0.3">
      <c r="A1311">
        <v>1943</v>
      </c>
      <c r="B1311" t="s">
        <v>7307</v>
      </c>
      <c r="C1311" s="1">
        <v>43568</v>
      </c>
      <c r="D1311">
        <v>4</v>
      </c>
      <c r="E1311" t="s">
        <v>949</v>
      </c>
      <c r="F1311" t="s">
        <v>206</v>
      </c>
      <c r="H1311">
        <v>2019</v>
      </c>
      <c r="I1311" t="s">
        <v>7308</v>
      </c>
      <c r="J1311" t="s">
        <v>233</v>
      </c>
      <c r="K1311" t="s">
        <v>81</v>
      </c>
      <c r="L1311">
        <v>27</v>
      </c>
      <c r="M1311" t="s">
        <v>58</v>
      </c>
      <c r="N1311" t="s">
        <v>9768</v>
      </c>
      <c r="V1311">
        <v>27</v>
      </c>
      <c r="AI1311" t="s">
        <v>31</v>
      </c>
      <c r="AT1311" t="s">
        <v>75</v>
      </c>
      <c r="AV1311" t="s">
        <v>7309</v>
      </c>
      <c r="AW1311" t="s">
        <v>7310</v>
      </c>
      <c r="AX1311" t="s">
        <v>7311</v>
      </c>
      <c r="AY1311">
        <v>12.369809999999999</v>
      </c>
      <c r="AZ1311">
        <v>14.21105957</v>
      </c>
      <c r="BA1311" t="s">
        <v>235</v>
      </c>
      <c r="BB1311" t="s">
        <v>64</v>
      </c>
    </row>
    <row r="1312" spans="1:54" x14ac:dyDescent="0.3">
      <c r="A1312">
        <v>1946</v>
      </c>
      <c r="B1312" t="s">
        <v>7318</v>
      </c>
      <c r="C1312" s="1">
        <v>43571</v>
      </c>
      <c r="D1312">
        <v>4</v>
      </c>
      <c r="E1312" t="s">
        <v>949</v>
      </c>
      <c r="F1312" t="s">
        <v>100</v>
      </c>
      <c r="H1312">
        <v>2019</v>
      </c>
      <c r="I1312" t="s">
        <v>7319</v>
      </c>
      <c r="J1312" t="s">
        <v>414</v>
      </c>
      <c r="K1312" t="s">
        <v>81</v>
      </c>
      <c r="L1312">
        <v>54</v>
      </c>
      <c r="M1312" t="s">
        <v>58</v>
      </c>
      <c r="N1312" t="s">
        <v>9768</v>
      </c>
      <c r="V1312">
        <v>52</v>
      </c>
      <c r="W1312">
        <v>2</v>
      </c>
      <c r="AI1312" t="s">
        <v>31</v>
      </c>
      <c r="AT1312" t="s">
        <v>75</v>
      </c>
      <c r="AV1312" t="s">
        <v>7320</v>
      </c>
      <c r="AW1312" t="s">
        <v>7321</v>
      </c>
      <c r="AX1312" t="s">
        <v>7322</v>
      </c>
      <c r="AY1312">
        <v>12.92671</v>
      </c>
      <c r="AZ1312">
        <v>13.580120089999999</v>
      </c>
      <c r="BA1312" t="s">
        <v>417</v>
      </c>
      <c r="BB1312" t="s">
        <v>64</v>
      </c>
    </row>
    <row r="1313" spans="1:54" x14ac:dyDescent="0.3">
      <c r="A1313">
        <v>1977</v>
      </c>
      <c r="B1313" t="s">
        <v>7444</v>
      </c>
      <c r="C1313" s="1">
        <v>43619</v>
      </c>
      <c r="D1313">
        <v>6</v>
      </c>
      <c r="E1313" t="s">
        <v>87</v>
      </c>
      <c r="F1313" t="s">
        <v>73</v>
      </c>
      <c r="H1313">
        <v>2019</v>
      </c>
      <c r="I1313" t="s">
        <v>7445</v>
      </c>
      <c r="J1313" t="s">
        <v>2007</v>
      </c>
      <c r="K1313" t="s">
        <v>81</v>
      </c>
      <c r="L1313">
        <v>20</v>
      </c>
      <c r="M1313" t="s">
        <v>58</v>
      </c>
      <c r="N1313" t="s">
        <v>9768</v>
      </c>
      <c r="V1313">
        <v>20</v>
      </c>
      <c r="AI1313" t="s">
        <v>31</v>
      </c>
      <c r="AT1313" t="s">
        <v>75</v>
      </c>
      <c r="AV1313" t="s">
        <v>7446</v>
      </c>
      <c r="AW1313" t="s">
        <v>7447</v>
      </c>
      <c r="AX1313" t="s">
        <v>7448</v>
      </c>
      <c r="AY1313">
        <v>13.61792</v>
      </c>
      <c r="AZ1313">
        <v>13.267009740000001</v>
      </c>
      <c r="BA1313" t="s">
        <v>2008</v>
      </c>
      <c r="BB1313" t="s">
        <v>64</v>
      </c>
    </row>
    <row r="1314" spans="1:54" x14ac:dyDescent="0.3">
      <c r="A1314">
        <v>1985</v>
      </c>
      <c r="B1314" t="s">
        <v>7475</v>
      </c>
      <c r="C1314" s="1">
        <v>43637</v>
      </c>
      <c r="D1314">
        <v>6</v>
      </c>
      <c r="E1314" t="s">
        <v>87</v>
      </c>
      <c r="F1314" t="s">
        <v>203</v>
      </c>
      <c r="H1314">
        <v>2019</v>
      </c>
      <c r="I1314" t="s">
        <v>7476</v>
      </c>
      <c r="J1314" t="s">
        <v>414</v>
      </c>
      <c r="K1314" t="s">
        <v>81</v>
      </c>
      <c r="L1314">
        <v>43</v>
      </c>
      <c r="M1314" t="s">
        <v>58</v>
      </c>
      <c r="N1314" t="s">
        <v>9768</v>
      </c>
      <c r="V1314">
        <v>42</v>
      </c>
      <c r="W1314">
        <v>1</v>
      </c>
      <c r="AI1314" t="s">
        <v>31</v>
      </c>
      <c r="AT1314" t="s">
        <v>75</v>
      </c>
      <c r="AV1314" t="s">
        <v>7477</v>
      </c>
      <c r="AW1314" t="s">
        <v>7478</v>
      </c>
      <c r="AY1314">
        <v>12.905923</v>
      </c>
      <c r="AZ1314">
        <v>14.089714000000001</v>
      </c>
      <c r="BA1314" t="s">
        <v>417</v>
      </c>
      <c r="BB1314" t="s">
        <v>64</v>
      </c>
    </row>
    <row r="1315" spans="1:54" x14ac:dyDescent="0.3">
      <c r="A1315">
        <v>2451</v>
      </c>
      <c r="B1315" t="s">
        <v>9162</v>
      </c>
      <c r="C1315" s="1">
        <v>44667</v>
      </c>
      <c r="D1315">
        <v>4</v>
      </c>
      <c r="E1315" t="s">
        <v>949</v>
      </c>
      <c r="F1315" t="s">
        <v>206</v>
      </c>
      <c r="H1315">
        <v>2022</v>
      </c>
      <c r="J1315" t="s">
        <v>2007</v>
      </c>
      <c r="K1315" t="s">
        <v>81</v>
      </c>
      <c r="L1315">
        <v>100</v>
      </c>
      <c r="M1315" t="s">
        <v>58</v>
      </c>
      <c r="N1315" t="s">
        <v>9768</v>
      </c>
      <c r="V1315">
        <v>100</v>
      </c>
      <c r="AI1315" t="s">
        <v>31</v>
      </c>
      <c r="AT1315" t="s">
        <v>75</v>
      </c>
      <c r="AV1315" t="s">
        <v>9163</v>
      </c>
      <c r="AW1315" t="s">
        <v>9164</v>
      </c>
      <c r="AX1315" t="s">
        <v>9165</v>
      </c>
      <c r="AY1315">
        <v>13.610953</v>
      </c>
      <c r="AZ1315">
        <v>13.27766418</v>
      </c>
      <c r="BA1315" t="s">
        <v>2008</v>
      </c>
      <c r="BB1315" t="s">
        <v>64</v>
      </c>
    </row>
    <row r="1316" spans="1:54" x14ac:dyDescent="0.3">
      <c r="A1316">
        <v>2458</v>
      </c>
      <c r="B1316" t="s">
        <v>9194</v>
      </c>
      <c r="C1316" s="1">
        <v>44674</v>
      </c>
      <c r="D1316">
        <v>4</v>
      </c>
      <c r="E1316" t="s">
        <v>949</v>
      </c>
      <c r="F1316" t="s">
        <v>206</v>
      </c>
      <c r="H1316">
        <v>2022</v>
      </c>
      <c r="I1316" t="s">
        <v>9195</v>
      </c>
      <c r="K1316" t="s">
        <v>9196</v>
      </c>
      <c r="L1316">
        <v>26</v>
      </c>
      <c r="M1316" t="s">
        <v>58</v>
      </c>
      <c r="N1316" t="s">
        <v>9768</v>
      </c>
      <c r="V1316">
        <v>26</v>
      </c>
      <c r="AI1316" t="s">
        <v>31</v>
      </c>
      <c r="AT1316" t="s">
        <v>75</v>
      </c>
      <c r="AV1316" t="s">
        <v>9197</v>
      </c>
      <c r="AW1316" t="s">
        <v>9198</v>
      </c>
      <c r="AX1316" t="s">
        <v>9199</v>
      </c>
      <c r="AY1316">
        <v>13.649499</v>
      </c>
      <c r="AZ1316">
        <v>3.0504720000000001</v>
      </c>
      <c r="BA1316" t="s">
        <v>9200</v>
      </c>
      <c r="BB1316" t="s">
        <v>190</v>
      </c>
    </row>
    <row r="1317" spans="1:54" x14ac:dyDescent="0.3">
      <c r="A1317">
        <v>2149</v>
      </c>
      <c r="B1317" t="s">
        <v>8081</v>
      </c>
      <c r="C1317" s="1">
        <v>43928</v>
      </c>
      <c r="D1317">
        <v>4</v>
      </c>
      <c r="E1317" t="s">
        <v>949</v>
      </c>
      <c r="F1317" t="s">
        <v>100</v>
      </c>
      <c r="H1317">
        <v>2020</v>
      </c>
      <c r="I1317" t="s">
        <v>8082</v>
      </c>
      <c r="J1317" t="s">
        <v>414</v>
      </c>
      <c r="K1317" t="s">
        <v>81</v>
      </c>
      <c r="L1317">
        <v>40</v>
      </c>
      <c r="M1317" t="s">
        <v>58</v>
      </c>
      <c r="N1317" t="s">
        <v>9731</v>
      </c>
      <c r="V1317">
        <v>40</v>
      </c>
      <c r="AI1317" t="s">
        <v>31</v>
      </c>
      <c r="AT1317" t="s">
        <v>75</v>
      </c>
      <c r="AU1317" t="s">
        <v>6694</v>
      </c>
      <c r="AV1317" t="s">
        <v>8083</v>
      </c>
      <c r="AW1317" t="s">
        <v>8084</v>
      </c>
      <c r="AX1317" t="s">
        <v>8085</v>
      </c>
      <c r="AY1317">
        <v>12.92671</v>
      </c>
      <c r="AZ1317">
        <v>13.580120089999999</v>
      </c>
      <c r="BA1317" t="s">
        <v>417</v>
      </c>
      <c r="BB1317" t="s">
        <v>64</v>
      </c>
    </row>
    <row r="1318" spans="1:54" x14ac:dyDescent="0.3">
      <c r="A1318">
        <v>940</v>
      </c>
      <c r="B1318" t="s">
        <v>3547</v>
      </c>
      <c r="C1318" s="1">
        <v>42041</v>
      </c>
      <c r="D1318">
        <v>2</v>
      </c>
      <c r="E1318" t="s">
        <v>650</v>
      </c>
      <c r="F1318" t="s">
        <v>203</v>
      </c>
      <c r="H1318">
        <v>2015</v>
      </c>
      <c r="I1318" t="s">
        <v>3548</v>
      </c>
      <c r="J1318" t="s">
        <v>3548</v>
      </c>
      <c r="K1318" t="s">
        <v>3549</v>
      </c>
      <c r="L1318">
        <v>114</v>
      </c>
      <c r="M1318" t="s">
        <v>58</v>
      </c>
      <c r="N1318" t="s">
        <v>9769</v>
      </c>
      <c r="V1318">
        <v>109</v>
      </c>
      <c r="W1318">
        <v>4</v>
      </c>
      <c r="AE1318">
        <v>1</v>
      </c>
      <c r="AH1318" t="s">
        <v>30</v>
      </c>
      <c r="AI1318" t="s">
        <v>31</v>
      </c>
      <c r="AT1318" t="s">
        <v>75</v>
      </c>
      <c r="AU1318" t="s">
        <v>3550</v>
      </c>
      <c r="AV1318" t="s">
        <v>3551</v>
      </c>
      <c r="AW1318" t="s">
        <v>3552</v>
      </c>
      <c r="AY1318">
        <v>13.69661</v>
      </c>
      <c r="AZ1318">
        <v>13.31583</v>
      </c>
      <c r="BA1318" t="s">
        <v>3553</v>
      </c>
      <c r="BB1318" t="s">
        <v>64</v>
      </c>
    </row>
    <row r="1319" spans="1:54" x14ac:dyDescent="0.3">
      <c r="A1319">
        <v>941</v>
      </c>
      <c r="B1319" t="s">
        <v>3554</v>
      </c>
      <c r="C1319" s="1">
        <v>42043</v>
      </c>
      <c r="D1319">
        <v>2</v>
      </c>
      <c r="E1319" t="s">
        <v>650</v>
      </c>
      <c r="F1319" t="s">
        <v>56</v>
      </c>
      <c r="H1319">
        <v>2015</v>
      </c>
      <c r="I1319" t="s">
        <v>3549</v>
      </c>
      <c r="J1319" t="s">
        <v>3549</v>
      </c>
      <c r="K1319" t="s">
        <v>3549</v>
      </c>
      <c r="L1319">
        <v>10</v>
      </c>
      <c r="M1319" t="s">
        <v>58</v>
      </c>
      <c r="N1319" t="s">
        <v>9769</v>
      </c>
      <c r="AE1319">
        <v>10</v>
      </c>
      <c r="AH1319" t="s">
        <v>30</v>
      </c>
      <c r="AI1319" t="s">
        <v>31</v>
      </c>
      <c r="AT1319" t="s">
        <v>75</v>
      </c>
      <c r="AU1319" t="s">
        <v>3555</v>
      </c>
      <c r="AV1319" t="s">
        <v>3556</v>
      </c>
      <c r="AW1319" t="s">
        <v>3557</v>
      </c>
      <c r="AX1319" t="s">
        <v>3558</v>
      </c>
      <c r="AY1319">
        <v>13.311369900000001</v>
      </c>
      <c r="AZ1319">
        <v>12.60937023</v>
      </c>
      <c r="BA1319" t="s">
        <v>3559</v>
      </c>
      <c r="BB1319" t="s">
        <v>64</v>
      </c>
    </row>
    <row r="1320" spans="1:54" x14ac:dyDescent="0.3">
      <c r="A1320">
        <v>959</v>
      </c>
      <c r="B1320" t="s">
        <v>3626</v>
      </c>
      <c r="C1320" s="1">
        <v>42051</v>
      </c>
      <c r="D1320">
        <v>2</v>
      </c>
      <c r="E1320" t="s">
        <v>650</v>
      </c>
      <c r="F1320" t="s">
        <v>73</v>
      </c>
      <c r="H1320">
        <v>2015</v>
      </c>
      <c r="L1320">
        <v>1</v>
      </c>
      <c r="M1320" t="s">
        <v>58</v>
      </c>
      <c r="N1320" t="s">
        <v>9769</v>
      </c>
      <c r="V1320">
        <v>1</v>
      </c>
      <c r="AI1320" t="s">
        <v>31</v>
      </c>
      <c r="AL1320" t="s">
        <v>75</v>
      </c>
      <c r="AT1320" t="s">
        <v>75</v>
      </c>
      <c r="AU1320" t="s">
        <v>3627</v>
      </c>
      <c r="AV1320" t="s">
        <v>3628</v>
      </c>
      <c r="AY1320">
        <v>13.36509991</v>
      </c>
      <c r="AZ1320">
        <v>12.445199970000001</v>
      </c>
      <c r="BA1320" t="s">
        <v>3004</v>
      </c>
      <c r="BB1320" t="s">
        <v>64</v>
      </c>
    </row>
    <row r="1321" spans="1:54" x14ac:dyDescent="0.3">
      <c r="A1321">
        <v>1082</v>
      </c>
      <c r="B1321" t="s">
        <v>4062</v>
      </c>
      <c r="C1321" s="1">
        <v>42178</v>
      </c>
      <c r="D1321">
        <v>6</v>
      </c>
      <c r="E1321" t="s">
        <v>87</v>
      </c>
      <c r="F1321" t="s">
        <v>100</v>
      </c>
      <c r="H1321">
        <v>2015</v>
      </c>
      <c r="I1321" t="s">
        <v>3549</v>
      </c>
      <c r="J1321" t="s">
        <v>3549</v>
      </c>
      <c r="K1321" t="s">
        <v>3549</v>
      </c>
      <c r="L1321">
        <v>15</v>
      </c>
      <c r="M1321" t="s">
        <v>58</v>
      </c>
      <c r="N1321" t="s">
        <v>9769</v>
      </c>
      <c r="V1321">
        <v>15</v>
      </c>
      <c r="AT1321" t="s">
        <v>75</v>
      </c>
      <c r="AV1321" t="s">
        <v>4063</v>
      </c>
      <c r="AW1321" t="s">
        <v>4064</v>
      </c>
      <c r="AX1321" t="s">
        <v>4065</v>
      </c>
      <c r="AY1321">
        <v>13.316667000000001</v>
      </c>
      <c r="AZ1321">
        <v>12.616667</v>
      </c>
      <c r="BA1321" t="s">
        <v>3559</v>
      </c>
      <c r="BB1321" t="s">
        <v>64</v>
      </c>
    </row>
    <row r="1322" spans="1:54" x14ac:dyDescent="0.3">
      <c r="A1322">
        <v>1119</v>
      </c>
      <c r="B1322" t="s">
        <v>4204</v>
      </c>
      <c r="C1322" s="1">
        <v>42200</v>
      </c>
      <c r="D1322">
        <v>7</v>
      </c>
      <c r="E1322" t="s">
        <v>154</v>
      </c>
      <c r="F1322" t="s">
        <v>169</v>
      </c>
      <c r="H1322">
        <v>2015</v>
      </c>
      <c r="I1322" t="s">
        <v>3548</v>
      </c>
      <c r="J1322" t="s">
        <v>3548</v>
      </c>
      <c r="K1322" t="s">
        <v>3549</v>
      </c>
      <c r="L1322">
        <v>48</v>
      </c>
      <c r="M1322" t="s">
        <v>58</v>
      </c>
      <c r="N1322" t="s">
        <v>9769</v>
      </c>
      <c r="V1322">
        <v>32</v>
      </c>
      <c r="AE1322">
        <v>16</v>
      </c>
      <c r="AI1322" t="s">
        <v>31</v>
      </c>
      <c r="AT1322" t="s">
        <v>75</v>
      </c>
      <c r="AV1322" t="s">
        <v>4205</v>
      </c>
      <c r="AW1322" t="s">
        <v>4206</v>
      </c>
      <c r="AX1322" t="s">
        <v>4207</v>
      </c>
      <c r="AY1322">
        <v>9.6563396449999992</v>
      </c>
      <c r="AZ1322">
        <v>6.5312199590000004</v>
      </c>
      <c r="BA1322" t="s">
        <v>3553</v>
      </c>
      <c r="BB1322" t="s">
        <v>64</v>
      </c>
    </row>
    <row r="1323" spans="1:54" x14ac:dyDescent="0.3">
      <c r="A1323">
        <v>1347</v>
      </c>
      <c r="B1323" t="s">
        <v>5050</v>
      </c>
      <c r="C1323" s="1">
        <v>42517</v>
      </c>
      <c r="D1323">
        <v>5</v>
      </c>
      <c r="E1323" t="s">
        <v>55</v>
      </c>
      <c r="F1323" t="s">
        <v>203</v>
      </c>
      <c r="H1323">
        <v>2016</v>
      </c>
      <c r="I1323" t="s">
        <v>3548</v>
      </c>
      <c r="J1323" t="s">
        <v>3548</v>
      </c>
      <c r="K1323" t="s">
        <v>3549</v>
      </c>
      <c r="L1323">
        <v>12</v>
      </c>
      <c r="M1323" t="s">
        <v>58</v>
      </c>
      <c r="N1323" t="s">
        <v>9769</v>
      </c>
      <c r="V1323">
        <v>12</v>
      </c>
      <c r="AI1323" t="s">
        <v>31</v>
      </c>
      <c r="AT1323" t="s">
        <v>75</v>
      </c>
      <c r="AU1323" t="s">
        <v>3627</v>
      </c>
      <c r="AV1323" t="s">
        <v>5051</v>
      </c>
      <c r="AW1323" t="s">
        <v>5052</v>
      </c>
      <c r="AY1323">
        <v>9.6563396449999992</v>
      </c>
      <c r="AZ1323">
        <v>6.5312199590000004</v>
      </c>
      <c r="BA1323" t="s">
        <v>3553</v>
      </c>
      <c r="BB1323" t="s">
        <v>64</v>
      </c>
    </row>
    <row r="1324" spans="1:54" x14ac:dyDescent="0.3">
      <c r="A1324">
        <v>1512</v>
      </c>
      <c r="B1324" t="s">
        <v>5674</v>
      </c>
      <c r="C1324" s="1">
        <v>42834</v>
      </c>
      <c r="D1324">
        <v>4</v>
      </c>
      <c r="E1324" t="s">
        <v>949</v>
      </c>
      <c r="F1324" t="s">
        <v>56</v>
      </c>
      <c r="H1324">
        <v>2017</v>
      </c>
      <c r="I1324" t="s">
        <v>5675</v>
      </c>
      <c r="J1324" t="s">
        <v>3549</v>
      </c>
      <c r="K1324" t="s">
        <v>3549</v>
      </c>
      <c r="L1324">
        <v>57</v>
      </c>
      <c r="M1324" t="s">
        <v>58</v>
      </c>
      <c r="N1324" t="s">
        <v>9769</v>
      </c>
      <c r="V1324">
        <v>57</v>
      </c>
      <c r="AI1324" t="s">
        <v>31</v>
      </c>
      <c r="AT1324" t="s">
        <v>75</v>
      </c>
      <c r="AU1324" t="s">
        <v>3627</v>
      </c>
      <c r="AV1324" t="s">
        <v>5676</v>
      </c>
      <c r="AW1324" t="s">
        <v>5677</v>
      </c>
      <c r="AY1324">
        <v>13.47760963</v>
      </c>
      <c r="AZ1324">
        <v>12.84197998</v>
      </c>
      <c r="BA1324" t="s">
        <v>3559</v>
      </c>
      <c r="BB1324" t="s">
        <v>64</v>
      </c>
    </row>
    <row r="1325" spans="1:54" x14ac:dyDescent="0.3">
      <c r="A1325">
        <v>2166</v>
      </c>
      <c r="B1325" t="s">
        <v>8132</v>
      </c>
      <c r="C1325" s="1">
        <v>43962</v>
      </c>
      <c r="D1325">
        <v>5</v>
      </c>
      <c r="E1325" t="s">
        <v>55</v>
      </c>
      <c r="F1325" t="s">
        <v>73</v>
      </c>
      <c r="H1325">
        <v>2020</v>
      </c>
      <c r="K1325" t="s">
        <v>3549</v>
      </c>
      <c r="L1325">
        <v>25</v>
      </c>
      <c r="M1325" t="s">
        <v>58</v>
      </c>
      <c r="N1325" t="s">
        <v>9769</v>
      </c>
      <c r="V1325">
        <v>25</v>
      </c>
      <c r="AT1325" t="s">
        <v>75</v>
      </c>
      <c r="AV1325" t="s">
        <v>8133</v>
      </c>
      <c r="AW1325" t="s">
        <v>8134</v>
      </c>
      <c r="AX1325" t="s">
        <v>8135</v>
      </c>
      <c r="AY1325">
        <v>13.315630000000001</v>
      </c>
      <c r="AZ1325">
        <v>12.611470219999999</v>
      </c>
      <c r="BA1325" t="s">
        <v>4489</v>
      </c>
      <c r="BB1325" t="s">
        <v>64</v>
      </c>
    </row>
    <row r="1326" spans="1:54" ht="28.8" x14ac:dyDescent="0.3">
      <c r="A1326">
        <v>2615</v>
      </c>
      <c r="B1326" s="2" t="s">
        <v>9368</v>
      </c>
      <c r="C1326" s="1">
        <v>42312</v>
      </c>
      <c r="D1326">
        <v>11</v>
      </c>
      <c r="E1326" t="s">
        <v>327</v>
      </c>
      <c r="F1326" t="s">
        <v>169</v>
      </c>
      <c r="H1326">
        <v>2015</v>
      </c>
      <c r="I1326" t="s">
        <v>3549</v>
      </c>
      <c r="J1326" t="s">
        <v>3549</v>
      </c>
      <c r="K1326" t="s">
        <v>3549</v>
      </c>
      <c r="N1326" t="s">
        <v>9769</v>
      </c>
      <c r="AH1326" t="s">
        <v>30</v>
      </c>
      <c r="AT1326" t="s">
        <v>75</v>
      </c>
      <c r="AV1326" t="s">
        <v>9369</v>
      </c>
      <c r="AW1326" t="s">
        <v>9370</v>
      </c>
      <c r="AX1326" t="s">
        <v>9371</v>
      </c>
      <c r="AY1326">
        <v>13.311369900000001</v>
      </c>
      <c r="AZ1326">
        <v>12.60937023</v>
      </c>
      <c r="BA1326" t="s">
        <v>3559</v>
      </c>
      <c r="BB1326" t="s">
        <v>64</v>
      </c>
    </row>
    <row r="1327" spans="1:54" x14ac:dyDescent="0.3">
      <c r="A1327">
        <v>287</v>
      </c>
      <c r="B1327" t="s">
        <v>1223</v>
      </c>
      <c r="C1327" s="1">
        <v>41087</v>
      </c>
      <c r="D1327">
        <v>6</v>
      </c>
      <c r="E1327" t="s">
        <v>87</v>
      </c>
      <c r="F1327" t="s">
        <v>169</v>
      </c>
      <c r="G1327">
        <v>0</v>
      </c>
      <c r="H1327">
        <v>2012</v>
      </c>
      <c r="I1327" t="s">
        <v>519</v>
      </c>
      <c r="J1327" t="s">
        <v>443</v>
      </c>
      <c r="K1327" t="s">
        <v>430</v>
      </c>
      <c r="L1327">
        <v>17</v>
      </c>
      <c r="M1327" t="s">
        <v>58</v>
      </c>
      <c r="N1327" t="s">
        <v>9691</v>
      </c>
      <c r="V1327">
        <v>16</v>
      </c>
      <c r="W1327">
        <v>1</v>
      </c>
      <c r="AH1327" t="s">
        <v>30</v>
      </c>
      <c r="AI1327" t="s">
        <v>31</v>
      </c>
      <c r="AO1327" t="s">
        <v>59</v>
      </c>
      <c r="AU1327" t="s">
        <v>1224</v>
      </c>
      <c r="AV1327" t="s">
        <v>1225</v>
      </c>
      <c r="AW1327" t="s">
        <v>1226</v>
      </c>
      <c r="AX1327" t="s">
        <v>1222</v>
      </c>
      <c r="BA1327" t="s">
        <v>448</v>
      </c>
      <c r="BB1327" t="s">
        <v>64</v>
      </c>
    </row>
    <row r="1328" spans="1:54" x14ac:dyDescent="0.3">
      <c r="A1328">
        <v>931</v>
      </c>
      <c r="B1328" t="s">
        <v>3511</v>
      </c>
      <c r="C1328" s="1">
        <v>42033</v>
      </c>
      <c r="D1328">
        <v>1</v>
      </c>
      <c r="E1328" t="s">
        <v>500</v>
      </c>
      <c r="F1328" t="s">
        <v>88</v>
      </c>
      <c r="H1328">
        <v>2015</v>
      </c>
      <c r="J1328" t="s">
        <v>2356</v>
      </c>
      <c r="K1328" t="s">
        <v>251</v>
      </c>
      <c r="L1328">
        <v>0</v>
      </c>
      <c r="M1328" t="s">
        <v>58</v>
      </c>
      <c r="N1328" t="s">
        <v>9743</v>
      </c>
      <c r="AE1328">
        <v>0</v>
      </c>
      <c r="AV1328" t="s">
        <v>3512</v>
      </c>
      <c r="AW1328" t="s">
        <v>3513</v>
      </c>
      <c r="AX1328" t="s">
        <v>3514</v>
      </c>
      <c r="AY1328">
        <v>10.62030983</v>
      </c>
      <c r="AZ1328">
        <v>13.39120007</v>
      </c>
      <c r="BA1328" t="s">
        <v>2359</v>
      </c>
      <c r="BB1328" t="s">
        <v>64</v>
      </c>
    </row>
    <row r="1329" spans="1:54" x14ac:dyDescent="0.3">
      <c r="A1329">
        <v>954</v>
      </c>
      <c r="B1329" t="s">
        <v>3610</v>
      </c>
      <c r="C1329" s="1">
        <v>42051</v>
      </c>
      <c r="D1329">
        <v>2</v>
      </c>
      <c r="E1329" t="s">
        <v>650</v>
      </c>
      <c r="F1329" t="s">
        <v>73</v>
      </c>
      <c r="H1329">
        <v>2015</v>
      </c>
      <c r="J1329" t="s">
        <v>1819</v>
      </c>
      <c r="K1329" t="s">
        <v>81</v>
      </c>
      <c r="L1329">
        <v>302</v>
      </c>
      <c r="M1329" t="s">
        <v>58</v>
      </c>
      <c r="N1329" t="s">
        <v>9743</v>
      </c>
      <c r="V1329">
        <v>300</v>
      </c>
      <c r="W1329">
        <v>2</v>
      </c>
      <c r="AH1329" t="s">
        <v>30</v>
      </c>
      <c r="AI1329" t="s">
        <v>31</v>
      </c>
      <c r="AT1329" t="s">
        <v>75</v>
      </c>
      <c r="AV1329" t="s">
        <v>3611</v>
      </c>
      <c r="AW1329" t="s">
        <v>3612</v>
      </c>
      <c r="AX1329" t="s">
        <v>3613</v>
      </c>
      <c r="AY1329">
        <v>12.67990017</v>
      </c>
      <c r="AZ1329">
        <v>13.61610031</v>
      </c>
      <c r="BA1329" t="s">
        <v>1822</v>
      </c>
      <c r="BB1329" t="s">
        <v>64</v>
      </c>
    </row>
    <row r="1330" spans="1:54" x14ac:dyDescent="0.3">
      <c r="A1330">
        <v>965</v>
      </c>
      <c r="B1330" t="s">
        <v>3646</v>
      </c>
      <c r="C1330" s="1">
        <v>42056</v>
      </c>
      <c r="D1330">
        <v>2</v>
      </c>
      <c r="E1330" t="s">
        <v>650</v>
      </c>
      <c r="F1330" t="s">
        <v>206</v>
      </c>
      <c r="H1330">
        <v>2015</v>
      </c>
      <c r="I1330" t="s">
        <v>1876</v>
      </c>
      <c r="J1330" t="s">
        <v>414</v>
      </c>
      <c r="K1330" t="s">
        <v>81</v>
      </c>
      <c r="L1330">
        <v>40</v>
      </c>
      <c r="M1330" t="s">
        <v>58</v>
      </c>
      <c r="N1330" t="s">
        <v>9743</v>
      </c>
      <c r="V1330">
        <v>40</v>
      </c>
      <c r="AH1330" t="s">
        <v>30</v>
      </c>
      <c r="AI1330" t="s">
        <v>31</v>
      </c>
      <c r="AT1330" t="s">
        <v>75</v>
      </c>
      <c r="AU1330" t="s">
        <v>3647</v>
      </c>
      <c r="AV1330" t="s">
        <v>3648</v>
      </c>
      <c r="AW1330" t="s">
        <v>3649</v>
      </c>
      <c r="AY1330">
        <v>12.925399779999999</v>
      </c>
      <c r="AZ1330">
        <v>13.559900280000001</v>
      </c>
      <c r="BA1330" t="s">
        <v>417</v>
      </c>
      <c r="BB1330" t="s">
        <v>64</v>
      </c>
    </row>
    <row r="1331" spans="1:54" x14ac:dyDescent="0.3">
      <c r="A1331">
        <v>974</v>
      </c>
      <c r="B1331" t="s">
        <v>3676</v>
      </c>
      <c r="C1331" s="1">
        <v>42062</v>
      </c>
      <c r="D1331">
        <v>2</v>
      </c>
      <c r="E1331" t="s">
        <v>650</v>
      </c>
      <c r="F1331" t="s">
        <v>203</v>
      </c>
      <c r="H1331">
        <v>2015</v>
      </c>
      <c r="J1331" t="s">
        <v>785</v>
      </c>
      <c r="K1331" t="s">
        <v>251</v>
      </c>
      <c r="L1331">
        <v>13</v>
      </c>
      <c r="M1331" t="s">
        <v>58</v>
      </c>
      <c r="N1331" t="s">
        <v>9743</v>
      </c>
      <c r="V1331">
        <v>12</v>
      </c>
      <c r="W1331">
        <v>1</v>
      </c>
      <c r="AI1331" t="s">
        <v>31</v>
      </c>
      <c r="AT1331" t="s">
        <v>75</v>
      </c>
      <c r="AV1331" t="s">
        <v>3674</v>
      </c>
      <c r="AW1331" t="s">
        <v>3675</v>
      </c>
      <c r="AX1331" t="s">
        <v>3677</v>
      </c>
      <c r="AY1331">
        <v>10.802499770000001</v>
      </c>
      <c r="AZ1331">
        <v>13.452899929999999</v>
      </c>
      <c r="BA1331" t="s">
        <v>788</v>
      </c>
      <c r="BB1331" t="s">
        <v>64</v>
      </c>
    </row>
    <row r="1332" spans="1:54" x14ac:dyDescent="0.3">
      <c r="A1332">
        <v>991</v>
      </c>
      <c r="B1332" t="s">
        <v>3732</v>
      </c>
      <c r="C1332" s="1">
        <v>42074</v>
      </c>
      <c r="D1332">
        <v>3</v>
      </c>
      <c r="E1332" t="s">
        <v>828</v>
      </c>
      <c r="F1332" t="s">
        <v>169</v>
      </c>
      <c r="H1332">
        <v>2015</v>
      </c>
      <c r="J1332" t="s">
        <v>164</v>
      </c>
      <c r="K1332" t="s">
        <v>57</v>
      </c>
      <c r="L1332">
        <v>40</v>
      </c>
      <c r="M1332" t="s">
        <v>58</v>
      </c>
      <c r="N1332" t="s">
        <v>9743</v>
      </c>
      <c r="V1332">
        <v>40</v>
      </c>
      <c r="AI1332" t="s">
        <v>31</v>
      </c>
      <c r="AT1332" t="s">
        <v>75</v>
      </c>
      <c r="AU1332" t="s">
        <v>3733</v>
      </c>
      <c r="AV1332" t="s">
        <v>3734</v>
      </c>
      <c r="AW1332" t="s">
        <v>3735</v>
      </c>
      <c r="AY1332">
        <v>10.06390953</v>
      </c>
      <c r="AZ1332">
        <v>9.0703697200000004</v>
      </c>
      <c r="BA1332" t="s">
        <v>167</v>
      </c>
      <c r="BB1332" t="s">
        <v>64</v>
      </c>
    </row>
    <row r="1333" spans="1:54" x14ac:dyDescent="0.3">
      <c r="A1333">
        <v>995</v>
      </c>
      <c r="B1333" t="s">
        <v>3747</v>
      </c>
      <c r="C1333" s="1">
        <v>42079</v>
      </c>
      <c r="D1333">
        <v>3</v>
      </c>
      <c r="E1333" t="s">
        <v>828</v>
      </c>
      <c r="F1333" t="s">
        <v>73</v>
      </c>
      <c r="H1333">
        <v>2015</v>
      </c>
      <c r="J1333" t="s">
        <v>879</v>
      </c>
      <c r="K1333" t="s">
        <v>81</v>
      </c>
      <c r="M1333" t="s">
        <v>58</v>
      </c>
      <c r="N1333" t="s">
        <v>9743</v>
      </c>
      <c r="AV1333" t="s">
        <v>3748</v>
      </c>
      <c r="AW1333" t="s">
        <v>3749</v>
      </c>
      <c r="AX1333" t="s">
        <v>3750</v>
      </c>
      <c r="AY1333">
        <v>11.52079964</v>
      </c>
      <c r="AZ1333">
        <v>13.680500029999999</v>
      </c>
      <c r="BA1333" t="s">
        <v>882</v>
      </c>
      <c r="BB1333" t="s">
        <v>64</v>
      </c>
    </row>
    <row r="1334" spans="1:54" x14ac:dyDescent="0.3">
      <c r="A1334">
        <v>1020</v>
      </c>
      <c r="B1334" t="s">
        <v>3835</v>
      </c>
      <c r="C1334" s="1">
        <v>42103</v>
      </c>
      <c r="D1334">
        <v>4</v>
      </c>
      <c r="E1334" t="s">
        <v>949</v>
      </c>
      <c r="F1334" t="s">
        <v>88</v>
      </c>
      <c r="H1334">
        <v>2015</v>
      </c>
      <c r="I1334" t="s">
        <v>3836</v>
      </c>
      <c r="J1334" t="s">
        <v>117</v>
      </c>
      <c r="K1334" t="s">
        <v>81</v>
      </c>
      <c r="L1334">
        <v>21</v>
      </c>
      <c r="M1334" t="s">
        <v>58</v>
      </c>
      <c r="N1334" t="s">
        <v>9743</v>
      </c>
      <c r="V1334">
        <v>20</v>
      </c>
      <c r="W1334">
        <v>1</v>
      </c>
      <c r="AT1334" t="s">
        <v>75</v>
      </c>
      <c r="AU1334" t="s">
        <v>3837</v>
      </c>
      <c r="AV1334" t="s">
        <v>3838</v>
      </c>
      <c r="AW1334" t="s">
        <v>3839</v>
      </c>
      <c r="AY1334">
        <v>11.148199999999999</v>
      </c>
      <c r="AZ1334">
        <v>12.7560997</v>
      </c>
      <c r="BA1334" t="s">
        <v>120</v>
      </c>
      <c r="BB1334" t="s">
        <v>64</v>
      </c>
    </row>
    <row r="1335" spans="1:54" x14ac:dyDescent="0.3">
      <c r="A1335">
        <v>1186</v>
      </c>
      <c r="B1335" t="s">
        <v>4453</v>
      </c>
      <c r="C1335" s="1">
        <v>42271</v>
      </c>
      <c r="D1335">
        <v>9</v>
      </c>
      <c r="E1335" t="s">
        <v>263</v>
      </c>
      <c r="F1335" t="s">
        <v>88</v>
      </c>
      <c r="H1335">
        <v>2015</v>
      </c>
      <c r="I1335" t="s">
        <v>1005</v>
      </c>
      <c r="J1335" t="s">
        <v>57</v>
      </c>
      <c r="K1335" t="s">
        <v>81</v>
      </c>
      <c r="L1335">
        <v>5</v>
      </c>
      <c r="M1335" t="s">
        <v>58</v>
      </c>
      <c r="N1335" t="s">
        <v>9743</v>
      </c>
      <c r="V1335">
        <v>5</v>
      </c>
      <c r="AT1335" t="s">
        <v>75</v>
      </c>
      <c r="AU1335" t="s">
        <v>4454</v>
      </c>
      <c r="AV1335" t="s">
        <v>4455</v>
      </c>
      <c r="AW1335" t="s">
        <v>4456</v>
      </c>
      <c r="AY1335">
        <v>9.033329964</v>
      </c>
      <c r="AZ1335">
        <v>12.316699979999999</v>
      </c>
      <c r="BA1335" t="s">
        <v>4457</v>
      </c>
      <c r="BB1335" t="s">
        <v>64</v>
      </c>
    </row>
    <row r="1336" spans="1:54" x14ac:dyDescent="0.3">
      <c r="A1336">
        <v>2303</v>
      </c>
      <c r="B1336" t="s">
        <v>8609</v>
      </c>
      <c r="C1336" s="1">
        <v>44221</v>
      </c>
      <c r="D1336">
        <v>1</v>
      </c>
      <c r="E1336" t="s">
        <v>500</v>
      </c>
      <c r="F1336" t="s">
        <v>73</v>
      </c>
      <c r="H1336">
        <v>2021</v>
      </c>
      <c r="I1336" t="s">
        <v>8610</v>
      </c>
      <c r="K1336" t="s">
        <v>336</v>
      </c>
      <c r="L1336">
        <v>5</v>
      </c>
      <c r="M1336" t="s">
        <v>58</v>
      </c>
      <c r="N1336" t="s">
        <v>9743</v>
      </c>
      <c r="V1336">
        <v>5</v>
      </c>
      <c r="AI1336" t="s">
        <v>31</v>
      </c>
      <c r="AT1336" t="s">
        <v>75</v>
      </c>
      <c r="AU1336" t="s">
        <v>8611</v>
      </c>
      <c r="AV1336" t="s">
        <v>8612</v>
      </c>
      <c r="AW1336" t="s">
        <v>8613</v>
      </c>
      <c r="AY1336">
        <v>12.295730000000001</v>
      </c>
      <c r="AZ1336">
        <v>11.43055</v>
      </c>
      <c r="BA1336" t="s">
        <v>1459</v>
      </c>
      <c r="BB1336" t="s">
        <v>64</v>
      </c>
    </row>
    <row r="1337" spans="1:54" x14ac:dyDescent="0.3">
      <c r="A1337">
        <v>678</v>
      </c>
      <c r="B1337" t="s">
        <v>2536</v>
      </c>
      <c r="C1337" s="1">
        <v>41772</v>
      </c>
      <c r="D1337">
        <v>5</v>
      </c>
      <c r="E1337" t="s">
        <v>55</v>
      </c>
      <c r="F1337" t="s">
        <v>100</v>
      </c>
      <c r="H1337">
        <v>2014</v>
      </c>
      <c r="I1337" t="s">
        <v>2537</v>
      </c>
      <c r="J1337" t="s">
        <v>2457</v>
      </c>
      <c r="K1337" t="s">
        <v>81</v>
      </c>
      <c r="L1337">
        <v>200</v>
      </c>
      <c r="M1337" t="s">
        <v>58</v>
      </c>
      <c r="N1337" t="s">
        <v>9715</v>
      </c>
      <c r="P1337" t="s">
        <v>2538</v>
      </c>
      <c r="V1337">
        <v>200</v>
      </c>
      <c r="AI1337" t="s">
        <v>31</v>
      </c>
      <c r="AV1337" t="s">
        <v>2539</v>
      </c>
      <c r="AW1337" t="s">
        <v>2540</v>
      </c>
      <c r="AX1337" t="s">
        <v>2535</v>
      </c>
      <c r="AY1337">
        <v>11.917090419999999</v>
      </c>
      <c r="AZ1337">
        <v>14.63665962</v>
      </c>
      <c r="BA1337" t="s">
        <v>2460</v>
      </c>
      <c r="BB1337" t="s">
        <v>64</v>
      </c>
    </row>
    <row r="1338" spans="1:54" x14ac:dyDescent="0.3">
      <c r="A1338">
        <v>18</v>
      </c>
      <c r="B1338" t="s">
        <v>149</v>
      </c>
      <c r="C1338" s="1">
        <v>40721</v>
      </c>
      <c r="D1338">
        <v>6</v>
      </c>
      <c r="E1338" t="s">
        <v>87</v>
      </c>
      <c r="F1338" t="s">
        <v>73</v>
      </c>
      <c r="G1338">
        <v>1</v>
      </c>
      <c r="H1338">
        <v>2011</v>
      </c>
      <c r="I1338" t="s">
        <v>150</v>
      </c>
      <c r="J1338" t="s">
        <v>80</v>
      </c>
      <c r="K1338" t="s">
        <v>81</v>
      </c>
      <c r="L1338">
        <v>5</v>
      </c>
      <c r="M1338" t="s">
        <v>58</v>
      </c>
      <c r="N1338" t="s">
        <v>9682</v>
      </c>
      <c r="W1338">
        <v>0</v>
      </c>
      <c r="AE1338">
        <v>5</v>
      </c>
      <c r="AH1338" t="s">
        <v>30</v>
      </c>
      <c r="AI1338" t="s">
        <v>31</v>
      </c>
      <c r="AO1338" t="s">
        <v>59</v>
      </c>
      <c r="AV1338" t="s">
        <v>151</v>
      </c>
      <c r="AW1338" t="s">
        <v>152</v>
      </c>
      <c r="BA1338" t="s">
        <v>85</v>
      </c>
      <c r="BB1338" t="s">
        <v>64</v>
      </c>
    </row>
    <row r="1339" spans="1:54" x14ac:dyDescent="0.3">
      <c r="A1339">
        <v>2308</v>
      </c>
      <c r="B1339" t="s">
        <v>8625</v>
      </c>
      <c r="C1339" s="1">
        <v>44236</v>
      </c>
      <c r="D1339">
        <v>2</v>
      </c>
      <c r="E1339" t="s">
        <v>650</v>
      </c>
      <c r="F1339" t="s">
        <v>100</v>
      </c>
      <c r="H1339">
        <v>2021</v>
      </c>
      <c r="J1339" t="s">
        <v>385</v>
      </c>
      <c r="K1339" t="s">
        <v>336</v>
      </c>
      <c r="L1339">
        <v>0</v>
      </c>
      <c r="M1339" t="s">
        <v>58</v>
      </c>
      <c r="N1339" t="s">
        <v>9682</v>
      </c>
      <c r="AB1339">
        <v>3</v>
      </c>
      <c r="AE1339">
        <v>0</v>
      </c>
      <c r="AI1339" t="s">
        <v>31</v>
      </c>
      <c r="AL1339" t="s">
        <v>75</v>
      </c>
      <c r="AT1339" t="s">
        <v>75</v>
      </c>
      <c r="AV1339" t="s">
        <v>8626</v>
      </c>
      <c r="AW1339" t="s">
        <v>8627</v>
      </c>
      <c r="AX1339" t="s">
        <v>8628</v>
      </c>
      <c r="AY1339">
        <v>12.891264</v>
      </c>
      <c r="AZ1339">
        <v>11.925986290000001</v>
      </c>
      <c r="BA1339" t="s">
        <v>388</v>
      </c>
      <c r="BB1339" t="s">
        <v>64</v>
      </c>
    </row>
    <row r="1340" spans="1:54" x14ac:dyDescent="0.3">
      <c r="A1340">
        <v>195</v>
      </c>
      <c r="B1340" t="s">
        <v>855</v>
      </c>
      <c r="C1340" s="1">
        <v>40974</v>
      </c>
      <c r="D1340">
        <v>3</v>
      </c>
      <c r="E1340" t="s">
        <v>828</v>
      </c>
      <c r="F1340" t="s">
        <v>100</v>
      </c>
      <c r="G1340">
        <v>1</v>
      </c>
      <c r="H1340">
        <v>2012</v>
      </c>
      <c r="I1340" t="s">
        <v>856</v>
      </c>
      <c r="J1340" t="s">
        <v>465</v>
      </c>
      <c r="K1340" t="s">
        <v>336</v>
      </c>
      <c r="L1340">
        <v>1</v>
      </c>
      <c r="M1340" t="s">
        <v>58</v>
      </c>
      <c r="N1340" t="s">
        <v>9682</v>
      </c>
      <c r="W1340">
        <v>1</v>
      </c>
      <c r="AI1340" t="s">
        <v>31</v>
      </c>
      <c r="AM1340" t="s">
        <v>82</v>
      </c>
      <c r="AV1340" t="s">
        <v>857</v>
      </c>
      <c r="AW1340" t="s">
        <v>858</v>
      </c>
      <c r="AX1340" t="s">
        <v>859</v>
      </c>
      <c r="BA1340" t="s">
        <v>467</v>
      </c>
      <c r="BB1340" t="s">
        <v>64</v>
      </c>
    </row>
    <row r="1341" spans="1:54" x14ac:dyDescent="0.3">
      <c r="A1341">
        <v>237</v>
      </c>
      <c r="B1341" t="s">
        <v>1030</v>
      </c>
      <c r="C1341" s="1">
        <v>41017</v>
      </c>
      <c r="D1341">
        <v>4</v>
      </c>
      <c r="E1341" t="s">
        <v>949</v>
      </c>
      <c r="F1341" t="s">
        <v>169</v>
      </c>
      <c r="G1341">
        <v>1</v>
      </c>
      <c r="H1341">
        <v>2012</v>
      </c>
      <c r="I1341" t="s">
        <v>1031</v>
      </c>
      <c r="J1341" t="s">
        <v>80</v>
      </c>
      <c r="K1341" t="s">
        <v>81</v>
      </c>
      <c r="L1341">
        <v>2</v>
      </c>
      <c r="M1341" t="s">
        <v>58</v>
      </c>
      <c r="N1341" t="s">
        <v>9682</v>
      </c>
      <c r="W1341">
        <v>1</v>
      </c>
      <c r="AE1341">
        <v>1</v>
      </c>
      <c r="AI1341" t="s">
        <v>31</v>
      </c>
      <c r="AM1341" t="s">
        <v>82</v>
      </c>
      <c r="AT1341" t="s">
        <v>75</v>
      </c>
      <c r="AV1341" t="s">
        <v>1032</v>
      </c>
      <c r="AW1341" t="s">
        <v>1033</v>
      </c>
      <c r="BA1341" t="s">
        <v>85</v>
      </c>
      <c r="BB1341" t="s">
        <v>64</v>
      </c>
    </row>
    <row r="1342" spans="1:54" x14ac:dyDescent="0.3">
      <c r="A1342">
        <v>276</v>
      </c>
      <c r="B1342" t="s">
        <v>1183</v>
      </c>
      <c r="C1342" s="1">
        <v>41069</v>
      </c>
      <c r="D1342">
        <v>6</v>
      </c>
      <c r="E1342" t="s">
        <v>87</v>
      </c>
      <c r="F1342" t="s">
        <v>206</v>
      </c>
      <c r="G1342">
        <v>1</v>
      </c>
      <c r="H1342">
        <v>2012</v>
      </c>
      <c r="I1342" t="s">
        <v>1184</v>
      </c>
      <c r="J1342" t="s">
        <v>443</v>
      </c>
      <c r="K1342" t="s">
        <v>430</v>
      </c>
      <c r="L1342">
        <v>1</v>
      </c>
      <c r="M1342" t="s">
        <v>58</v>
      </c>
      <c r="N1342" t="s">
        <v>9682</v>
      </c>
      <c r="W1342">
        <v>1</v>
      </c>
      <c r="AI1342" t="s">
        <v>31</v>
      </c>
      <c r="AM1342" t="s">
        <v>82</v>
      </c>
      <c r="AT1342" t="s">
        <v>75</v>
      </c>
      <c r="AV1342" t="s">
        <v>1185</v>
      </c>
      <c r="AW1342" t="s">
        <v>1186</v>
      </c>
      <c r="BA1342" t="s">
        <v>448</v>
      </c>
      <c r="BB1342" t="s">
        <v>64</v>
      </c>
    </row>
    <row r="1343" spans="1:54" x14ac:dyDescent="0.3">
      <c r="A1343">
        <v>336</v>
      </c>
      <c r="B1343" t="s">
        <v>1425</v>
      </c>
      <c r="C1343" s="1">
        <v>41169</v>
      </c>
      <c r="D1343">
        <v>9</v>
      </c>
      <c r="E1343" t="s">
        <v>263</v>
      </c>
      <c r="F1343" t="s">
        <v>73</v>
      </c>
      <c r="G1343">
        <v>0</v>
      </c>
      <c r="H1343">
        <v>2012</v>
      </c>
      <c r="I1343" t="s">
        <v>401</v>
      </c>
      <c r="J1343" t="s">
        <v>402</v>
      </c>
      <c r="K1343" t="s">
        <v>57</v>
      </c>
      <c r="L1343">
        <v>2</v>
      </c>
      <c r="M1343" t="s">
        <v>58</v>
      </c>
      <c r="N1343" t="s">
        <v>9682</v>
      </c>
      <c r="W1343">
        <v>2</v>
      </c>
      <c r="AI1343" t="s">
        <v>31</v>
      </c>
      <c r="AM1343" t="s">
        <v>82</v>
      </c>
      <c r="AT1343" t="s">
        <v>75</v>
      </c>
      <c r="AV1343" t="s">
        <v>1426</v>
      </c>
      <c r="AW1343" t="s">
        <v>1427</v>
      </c>
      <c r="BA1343" t="s">
        <v>406</v>
      </c>
      <c r="BB1343" t="s">
        <v>64</v>
      </c>
    </row>
    <row r="1344" spans="1:54" x14ac:dyDescent="0.3">
      <c r="A1344">
        <v>392</v>
      </c>
      <c r="B1344" t="s">
        <v>1587</v>
      </c>
      <c r="C1344" s="1">
        <v>41236</v>
      </c>
      <c r="D1344">
        <v>11</v>
      </c>
      <c r="E1344" t="s">
        <v>327</v>
      </c>
      <c r="F1344" t="s">
        <v>203</v>
      </c>
      <c r="G1344">
        <v>0</v>
      </c>
      <c r="H1344">
        <v>2012</v>
      </c>
      <c r="I1344" t="s">
        <v>80</v>
      </c>
      <c r="J1344" t="s">
        <v>80</v>
      </c>
      <c r="K1344" t="s">
        <v>81</v>
      </c>
      <c r="L1344">
        <v>1</v>
      </c>
      <c r="M1344" t="s">
        <v>58</v>
      </c>
      <c r="N1344" t="s">
        <v>9696</v>
      </c>
      <c r="Z1344">
        <v>1</v>
      </c>
      <c r="AI1344" t="s">
        <v>31</v>
      </c>
      <c r="AM1344" t="s">
        <v>82</v>
      </c>
      <c r="AT1344" t="s">
        <v>75</v>
      </c>
      <c r="AV1344" t="s">
        <v>1586</v>
      </c>
      <c r="BA1344" t="s">
        <v>85</v>
      </c>
      <c r="BB1344" t="s">
        <v>64</v>
      </c>
    </row>
    <row r="1345" spans="1:54" x14ac:dyDescent="0.3">
      <c r="A1345">
        <v>406</v>
      </c>
      <c r="B1345" t="s">
        <v>1632</v>
      </c>
      <c r="C1345" s="1">
        <v>41253</v>
      </c>
      <c r="D1345">
        <v>12</v>
      </c>
      <c r="E1345" t="s">
        <v>390</v>
      </c>
      <c r="F1345" t="s">
        <v>73</v>
      </c>
      <c r="G1345">
        <v>1</v>
      </c>
      <c r="H1345">
        <v>2012</v>
      </c>
      <c r="I1345" t="s">
        <v>1633</v>
      </c>
      <c r="J1345" t="s">
        <v>736</v>
      </c>
      <c r="K1345" t="s">
        <v>81</v>
      </c>
      <c r="L1345">
        <v>2</v>
      </c>
      <c r="M1345" t="s">
        <v>58</v>
      </c>
      <c r="N1345" t="s">
        <v>9696</v>
      </c>
      <c r="W1345">
        <v>1</v>
      </c>
      <c r="AE1345">
        <v>1</v>
      </c>
      <c r="AI1345" t="s">
        <v>31</v>
      </c>
      <c r="AT1345" t="s">
        <v>75</v>
      </c>
      <c r="AV1345" t="s">
        <v>1634</v>
      </c>
      <c r="AW1345" t="s">
        <v>1635</v>
      </c>
      <c r="BA1345" t="s">
        <v>739</v>
      </c>
      <c r="BB1345" t="s">
        <v>64</v>
      </c>
    </row>
    <row r="1346" spans="1:54" x14ac:dyDescent="0.3">
      <c r="A1346">
        <v>430</v>
      </c>
      <c r="B1346" t="s">
        <v>1704</v>
      </c>
      <c r="C1346" s="1">
        <v>41293</v>
      </c>
      <c r="D1346">
        <v>1</v>
      </c>
      <c r="E1346" t="s">
        <v>500</v>
      </c>
      <c r="F1346" t="s">
        <v>206</v>
      </c>
      <c r="G1346">
        <v>1</v>
      </c>
      <c r="H1346">
        <v>2013</v>
      </c>
      <c r="I1346" t="s">
        <v>430</v>
      </c>
      <c r="K1346" t="s">
        <v>430</v>
      </c>
      <c r="L1346">
        <v>6</v>
      </c>
      <c r="M1346" t="s">
        <v>58</v>
      </c>
      <c r="N1346" t="s">
        <v>9696</v>
      </c>
      <c r="AE1346">
        <v>6</v>
      </c>
      <c r="AI1346" t="s">
        <v>31</v>
      </c>
      <c r="AM1346" t="s">
        <v>82</v>
      </c>
      <c r="AT1346" t="s">
        <v>75</v>
      </c>
      <c r="AV1346" t="s">
        <v>1705</v>
      </c>
      <c r="AW1346" t="s">
        <v>1706</v>
      </c>
      <c r="AX1346" t="s">
        <v>1707</v>
      </c>
      <c r="BA1346" t="s">
        <v>1468</v>
      </c>
      <c r="BB1346" t="s">
        <v>64</v>
      </c>
    </row>
    <row r="1347" spans="1:54" x14ac:dyDescent="0.3">
      <c r="A1347">
        <v>471</v>
      </c>
      <c r="B1347" t="s">
        <v>1826</v>
      </c>
      <c r="C1347" s="1">
        <v>41363</v>
      </c>
      <c r="D1347">
        <v>3</v>
      </c>
      <c r="E1347" t="s">
        <v>828</v>
      </c>
      <c r="F1347" t="s">
        <v>206</v>
      </c>
      <c r="G1347">
        <v>1</v>
      </c>
      <c r="H1347">
        <v>2013</v>
      </c>
      <c r="I1347" t="s">
        <v>1827</v>
      </c>
      <c r="J1347" t="s">
        <v>1498</v>
      </c>
      <c r="K1347" t="s">
        <v>81</v>
      </c>
      <c r="L1347">
        <v>1</v>
      </c>
      <c r="M1347" t="s">
        <v>58</v>
      </c>
      <c r="N1347" t="s">
        <v>9696</v>
      </c>
      <c r="W1347">
        <v>1</v>
      </c>
      <c r="AI1347" t="s">
        <v>31</v>
      </c>
      <c r="AM1347" t="s">
        <v>82</v>
      </c>
      <c r="AT1347" t="s">
        <v>75</v>
      </c>
      <c r="AV1347" t="s">
        <v>1828</v>
      </c>
      <c r="BA1347" t="s">
        <v>1499</v>
      </c>
      <c r="BB1347" t="s">
        <v>64</v>
      </c>
    </row>
    <row r="1348" spans="1:54" x14ac:dyDescent="0.3">
      <c r="A1348">
        <v>492</v>
      </c>
      <c r="B1348" t="s">
        <v>1900</v>
      </c>
      <c r="C1348" s="1">
        <v>41394</v>
      </c>
      <c r="D1348">
        <v>4</v>
      </c>
      <c r="E1348" t="s">
        <v>949</v>
      </c>
      <c r="F1348" t="s">
        <v>100</v>
      </c>
      <c r="G1348">
        <v>1</v>
      </c>
      <c r="H1348">
        <v>2013</v>
      </c>
      <c r="I1348" t="s">
        <v>1901</v>
      </c>
      <c r="J1348" t="s">
        <v>696</v>
      </c>
      <c r="K1348" t="s">
        <v>81</v>
      </c>
      <c r="L1348">
        <v>1</v>
      </c>
      <c r="M1348" t="s">
        <v>58</v>
      </c>
      <c r="N1348" t="s">
        <v>9696</v>
      </c>
      <c r="Z1348">
        <v>1</v>
      </c>
      <c r="AI1348" t="s">
        <v>31</v>
      </c>
      <c r="AM1348" t="s">
        <v>82</v>
      </c>
      <c r="AT1348" t="s">
        <v>75</v>
      </c>
      <c r="AV1348" t="s">
        <v>1902</v>
      </c>
      <c r="AW1348" t="s">
        <v>1903</v>
      </c>
      <c r="BA1348" t="s">
        <v>699</v>
      </c>
      <c r="BB1348" t="s">
        <v>64</v>
      </c>
    </row>
    <row r="1349" spans="1:54" x14ac:dyDescent="0.3">
      <c r="A1349">
        <v>539</v>
      </c>
      <c r="B1349" t="s">
        <v>2050</v>
      </c>
      <c r="C1349" s="1">
        <v>41517</v>
      </c>
      <c r="D1349">
        <v>8</v>
      </c>
      <c r="E1349" t="s">
        <v>212</v>
      </c>
      <c r="F1349" t="s">
        <v>206</v>
      </c>
      <c r="H1349">
        <v>2013</v>
      </c>
      <c r="I1349" t="s">
        <v>2051</v>
      </c>
      <c r="K1349" t="s">
        <v>57</v>
      </c>
      <c r="L1349">
        <v>2</v>
      </c>
      <c r="M1349" t="s">
        <v>58</v>
      </c>
      <c r="N1349" t="s">
        <v>9696</v>
      </c>
      <c r="Z1349">
        <v>2</v>
      </c>
      <c r="AI1349" t="s">
        <v>31</v>
      </c>
      <c r="AM1349" t="s">
        <v>82</v>
      </c>
      <c r="AV1349" t="s">
        <v>2052</v>
      </c>
      <c r="BA1349" t="s">
        <v>1172</v>
      </c>
      <c r="BB1349" t="s">
        <v>64</v>
      </c>
    </row>
    <row r="1350" spans="1:54" x14ac:dyDescent="0.3">
      <c r="A1350">
        <v>412</v>
      </c>
      <c r="B1350" t="s">
        <v>1648</v>
      </c>
      <c r="C1350" s="1">
        <v>41262</v>
      </c>
      <c r="D1350">
        <v>12</v>
      </c>
      <c r="E1350" t="s">
        <v>390</v>
      </c>
      <c r="F1350" t="s">
        <v>169</v>
      </c>
      <c r="G1350">
        <v>2</v>
      </c>
      <c r="H1350">
        <v>2012</v>
      </c>
      <c r="I1350" t="s">
        <v>1649</v>
      </c>
      <c r="K1350" t="s">
        <v>132</v>
      </c>
      <c r="L1350">
        <v>2</v>
      </c>
      <c r="M1350" t="s">
        <v>58</v>
      </c>
      <c r="N1350" t="s">
        <v>9697</v>
      </c>
      <c r="AE1350">
        <v>2</v>
      </c>
      <c r="AH1350" t="s">
        <v>30</v>
      </c>
      <c r="AI1350" t="s">
        <v>31</v>
      </c>
      <c r="AO1350" t="s">
        <v>59</v>
      </c>
      <c r="AV1350" t="s">
        <v>1650</v>
      </c>
      <c r="AW1350" t="s">
        <v>1651</v>
      </c>
      <c r="BA1350" t="s">
        <v>1652</v>
      </c>
      <c r="BB1350" t="s">
        <v>64</v>
      </c>
    </row>
    <row r="1351" spans="1:54" x14ac:dyDescent="0.3">
      <c r="A1351">
        <v>531</v>
      </c>
      <c r="B1351" t="s">
        <v>2024</v>
      </c>
      <c r="C1351" s="1">
        <v>41506</v>
      </c>
      <c r="D1351">
        <v>8</v>
      </c>
      <c r="E1351" t="s">
        <v>212</v>
      </c>
      <c r="F1351" t="s">
        <v>100</v>
      </c>
      <c r="H1351">
        <v>2013</v>
      </c>
      <c r="I1351" t="s">
        <v>2025</v>
      </c>
      <c r="J1351" t="s">
        <v>414</v>
      </c>
      <c r="K1351" t="s">
        <v>81</v>
      </c>
      <c r="L1351">
        <v>44</v>
      </c>
      <c r="M1351" t="s">
        <v>58</v>
      </c>
      <c r="N1351" t="s">
        <v>9709</v>
      </c>
      <c r="AE1351">
        <v>44</v>
      </c>
      <c r="AI1351" t="s">
        <v>31</v>
      </c>
      <c r="AJ1351" t="s">
        <v>32</v>
      </c>
      <c r="AV1351" t="s">
        <v>2026</v>
      </c>
      <c r="AW1351" t="s">
        <v>2027</v>
      </c>
      <c r="BA1351" t="s">
        <v>417</v>
      </c>
      <c r="BB1351" t="s">
        <v>64</v>
      </c>
    </row>
    <row r="1352" spans="1:54" x14ac:dyDescent="0.3">
      <c r="A1352">
        <v>1596</v>
      </c>
      <c r="B1352" t="s">
        <v>5979</v>
      </c>
      <c r="C1352" s="1">
        <v>42959</v>
      </c>
      <c r="D1352">
        <v>8</v>
      </c>
      <c r="E1352" t="s">
        <v>212</v>
      </c>
      <c r="F1352" t="s">
        <v>206</v>
      </c>
      <c r="H1352">
        <v>2017</v>
      </c>
      <c r="J1352" t="s">
        <v>696</v>
      </c>
      <c r="K1352" t="s">
        <v>81</v>
      </c>
      <c r="L1352">
        <v>2</v>
      </c>
      <c r="M1352" t="s">
        <v>58</v>
      </c>
      <c r="N1352" t="s">
        <v>9742</v>
      </c>
      <c r="AE1352">
        <v>2</v>
      </c>
      <c r="AT1352" t="s">
        <v>75</v>
      </c>
      <c r="AU1352" t="s">
        <v>5980</v>
      </c>
      <c r="AV1352" t="s">
        <v>5981</v>
      </c>
      <c r="AY1352">
        <v>11.799059870000001</v>
      </c>
      <c r="AZ1352">
        <v>13.197159770000001</v>
      </c>
      <c r="BA1352" t="s">
        <v>699</v>
      </c>
      <c r="BB1352" t="s">
        <v>64</v>
      </c>
    </row>
    <row r="1353" spans="1:54" x14ac:dyDescent="0.3">
      <c r="A1353">
        <v>1600</v>
      </c>
      <c r="B1353" t="s">
        <v>5996</v>
      </c>
      <c r="C1353" s="1">
        <v>42962</v>
      </c>
      <c r="D1353">
        <v>8</v>
      </c>
      <c r="E1353" t="s">
        <v>212</v>
      </c>
      <c r="F1353" t="s">
        <v>100</v>
      </c>
      <c r="H1353">
        <v>2017</v>
      </c>
      <c r="I1353" t="s">
        <v>5997</v>
      </c>
      <c r="J1353" t="s">
        <v>80</v>
      </c>
      <c r="K1353" t="s">
        <v>81</v>
      </c>
      <c r="L1353">
        <v>3</v>
      </c>
      <c r="M1353" t="s">
        <v>58</v>
      </c>
      <c r="N1353" t="s">
        <v>9742</v>
      </c>
      <c r="AB1353">
        <v>1</v>
      </c>
      <c r="AE1353">
        <v>3</v>
      </c>
      <c r="AL1353" t="s">
        <v>75</v>
      </c>
      <c r="AT1353" t="s">
        <v>75</v>
      </c>
      <c r="AV1353" t="s">
        <v>5998</v>
      </c>
      <c r="AY1353">
        <v>11.834199910000001</v>
      </c>
      <c r="AZ1353">
        <v>13.063899989999999</v>
      </c>
      <c r="BA1353" t="s">
        <v>85</v>
      </c>
      <c r="BB1353" t="s">
        <v>64</v>
      </c>
    </row>
    <row r="1354" spans="1:54" x14ac:dyDescent="0.3">
      <c r="A1354">
        <v>1612</v>
      </c>
      <c r="B1354" t="s">
        <v>6034</v>
      </c>
      <c r="C1354" s="1">
        <v>42982</v>
      </c>
      <c r="D1354">
        <v>9</v>
      </c>
      <c r="E1354" t="s">
        <v>263</v>
      </c>
      <c r="F1354" t="s">
        <v>73</v>
      </c>
      <c r="H1354">
        <v>2017</v>
      </c>
      <c r="I1354" t="s">
        <v>6035</v>
      </c>
      <c r="J1354" t="s">
        <v>80</v>
      </c>
      <c r="K1354" t="s">
        <v>81</v>
      </c>
      <c r="L1354">
        <v>4</v>
      </c>
      <c r="M1354" t="s">
        <v>58</v>
      </c>
      <c r="N1354" t="s">
        <v>9742</v>
      </c>
      <c r="AE1354">
        <v>4</v>
      </c>
      <c r="AI1354" t="s">
        <v>31</v>
      </c>
      <c r="AT1354" t="s">
        <v>75</v>
      </c>
      <c r="AV1354" t="s">
        <v>6036</v>
      </c>
      <c r="AY1354">
        <v>11.834199910000001</v>
      </c>
      <c r="AZ1354">
        <v>13.063899989999999</v>
      </c>
      <c r="BA1354" t="s">
        <v>85</v>
      </c>
      <c r="BB1354" t="s">
        <v>64</v>
      </c>
    </row>
    <row r="1355" spans="1:54" x14ac:dyDescent="0.3">
      <c r="A1355">
        <v>1613</v>
      </c>
      <c r="B1355" t="s">
        <v>6037</v>
      </c>
      <c r="C1355" s="1">
        <v>42984</v>
      </c>
      <c r="D1355">
        <v>9</v>
      </c>
      <c r="E1355" t="s">
        <v>263</v>
      </c>
      <c r="F1355" t="s">
        <v>169</v>
      </c>
      <c r="H1355">
        <v>2017</v>
      </c>
      <c r="I1355" t="s">
        <v>6038</v>
      </c>
      <c r="J1355" t="s">
        <v>80</v>
      </c>
      <c r="K1355" t="s">
        <v>81</v>
      </c>
      <c r="L1355">
        <v>6</v>
      </c>
      <c r="M1355" t="s">
        <v>58</v>
      </c>
      <c r="N1355" t="s">
        <v>9742</v>
      </c>
      <c r="AE1355">
        <v>6</v>
      </c>
      <c r="AI1355" t="s">
        <v>31</v>
      </c>
      <c r="AT1355" t="s">
        <v>75</v>
      </c>
      <c r="AV1355" t="s">
        <v>6039</v>
      </c>
      <c r="AW1355" t="s">
        <v>6040</v>
      </c>
      <c r="AY1355">
        <v>11.834199910000001</v>
      </c>
      <c r="AZ1355">
        <v>13.063899989999999</v>
      </c>
      <c r="BA1355" t="s">
        <v>85</v>
      </c>
      <c r="BB1355" t="s">
        <v>64</v>
      </c>
    </row>
    <row r="1356" spans="1:54" x14ac:dyDescent="0.3">
      <c r="A1356">
        <v>1614</v>
      </c>
      <c r="B1356" t="s">
        <v>6041</v>
      </c>
      <c r="C1356" s="1">
        <v>42985</v>
      </c>
      <c r="D1356">
        <v>9</v>
      </c>
      <c r="E1356" t="s">
        <v>263</v>
      </c>
      <c r="F1356" t="s">
        <v>88</v>
      </c>
      <c r="H1356">
        <v>2017</v>
      </c>
      <c r="I1356" t="s">
        <v>6042</v>
      </c>
      <c r="J1356" t="s">
        <v>80</v>
      </c>
      <c r="K1356" t="s">
        <v>81</v>
      </c>
      <c r="L1356">
        <v>2</v>
      </c>
      <c r="M1356" t="s">
        <v>58</v>
      </c>
      <c r="N1356" t="s">
        <v>9742</v>
      </c>
      <c r="AE1356">
        <v>2</v>
      </c>
      <c r="AI1356" t="s">
        <v>31</v>
      </c>
      <c r="AT1356" t="s">
        <v>75</v>
      </c>
      <c r="AV1356" t="s">
        <v>6039</v>
      </c>
      <c r="AW1356" t="s">
        <v>6040</v>
      </c>
      <c r="AY1356">
        <v>11.834199910000001</v>
      </c>
      <c r="AZ1356">
        <v>13.063899989999999</v>
      </c>
      <c r="BA1356" t="s">
        <v>85</v>
      </c>
      <c r="BB1356" t="s">
        <v>64</v>
      </c>
    </row>
    <row r="1357" spans="1:54" x14ac:dyDescent="0.3">
      <c r="A1357">
        <v>1615</v>
      </c>
      <c r="B1357" t="s">
        <v>6043</v>
      </c>
      <c r="C1357" s="1">
        <v>42985</v>
      </c>
      <c r="D1357">
        <v>9</v>
      </c>
      <c r="E1357" t="s">
        <v>263</v>
      </c>
      <c r="F1357" t="s">
        <v>88</v>
      </c>
      <c r="H1357">
        <v>2017</v>
      </c>
      <c r="I1357" t="s">
        <v>6044</v>
      </c>
      <c r="J1357" t="s">
        <v>696</v>
      </c>
      <c r="K1357" t="s">
        <v>81</v>
      </c>
      <c r="L1357">
        <v>0</v>
      </c>
      <c r="M1357" t="s">
        <v>58</v>
      </c>
      <c r="N1357" t="s">
        <v>9742</v>
      </c>
      <c r="AB1357">
        <v>8</v>
      </c>
      <c r="AT1357" t="s">
        <v>75</v>
      </c>
      <c r="AV1357" t="s">
        <v>6045</v>
      </c>
      <c r="AY1357">
        <v>11.799059870000001</v>
      </c>
      <c r="AZ1357">
        <v>13.197159770000001</v>
      </c>
      <c r="BA1357" t="s">
        <v>699</v>
      </c>
      <c r="BB1357" t="s">
        <v>64</v>
      </c>
    </row>
    <row r="1358" spans="1:54" x14ac:dyDescent="0.3">
      <c r="A1358">
        <v>1655</v>
      </c>
      <c r="B1358" t="s">
        <v>6194</v>
      </c>
      <c r="C1358" s="1">
        <v>43046</v>
      </c>
      <c r="D1358">
        <v>11</v>
      </c>
      <c r="E1358" t="s">
        <v>327</v>
      </c>
      <c r="F1358" t="s">
        <v>100</v>
      </c>
      <c r="H1358">
        <v>2017</v>
      </c>
      <c r="I1358" t="s">
        <v>6195</v>
      </c>
      <c r="J1358" t="s">
        <v>80</v>
      </c>
      <c r="K1358" t="s">
        <v>81</v>
      </c>
      <c r="L1358">
        <v>5</v>
      </c>
      <c r="M1358" t="s">
        <v>58</v>
      </c>
      <c r="N1358" t="s">
        <v>9742</v>
      </c>
      <c r="V1358">
        <v>4</v>
      </c>
      <c r="AE1358">
        <v>1</v>
      </c>
      <c r="AI1358" t="s">
        <v>31</v>
      </c>
      <c r="AK1358" t="s">
        <v>33</v>
      </c>
      <c r="AT1358" t="s">
        <v>75</v>
      </c>
      <c r="AV1358" t="s">
        <v>6196</v>
      </c>
      <c r="AW1358" t="s">
        <v>6197</v>
      </c>
      <c r="AX1358" t="s">
        <v>6198</v>
      </c>
      <c r="AY1358">
        <v>11.834199910000001</v>
      </c>
      <c r="AZ1358">
        <v>13.063899989999999</v>
      </c>
      <c r="BA1358" t="s">
        <v>85</v>
      </c>
      <c r="BB1358" t="s">
        <v>64</v>
      </c>
    </row>
    <row r="1359" spans="1:54" x14ac:dyDescent="0.3">
      <c r="A1359">
        <v>1661</v>
      </c>
      <c r="B1359" t="s">
        <v>6218</v>
      </c>
      <c r="C1359" s="1">
        <v>43058</v>
      </c>
      <c r="D1359">
        <v>11</v>
      </c>
      <c r="E1359" t="s">
        <v>327</v>
      </c>
      <c r="F1359" t="s">
        <v>56</v>
      </c>
      <c r="H1359">
        <v>2017</v>
      </c>
      <c r="I1359" t="s">
        <v>6219</v>
      </c>
      <c r="J1359" t="s">
        <v>1115</v>
      </c>
      <c r="K1359" t="s">
        <v>81</v>
      </c>
      <c r="L1359">
        <v>6</v>
      </c>
      <c r="M1359" t="s">
        <v>58</v>
      </c>
      <c r="N1359" t="s">
        <v>9742</v>
      </c>
      <c r="AE1359">
        <v>6</v>
      </c>
      <c r="AI1359" t="s">
        <v>31</v>
      </c>
      <c r="AL1359" t="s">
        <v>75</v>
      </c>
      <c r="AT1359" t="s">
        <v>75</v>
      </c>
      <c r="AV1359" t="s">
        <v>6220</v>
      </c>
      <c r="AW1359" t="s">
        <v>6221</v>
      </c>
      <c r="AX1359" t="s">
        <v>6222</v>
      </c>
      <c r="AY1359">
        <v>11.92424965</v>
      </c>
      <c r="AZ1359">
        <v>13.603529930000001</v>
      </c>
      <c r="BA1359" t="s">
        <v>1118</v>
      </c>
      <c r="BB1359" t="s">
        <v>64</v>
      </c>
    </row>
    <row r="1360" spans="1:54" x14ac:dyDescent="0.3">
      <c r="A1360">
        <v>1689</v>
      </c>
      <c r="B1360" t="s">
        <v>6321</v>
      </c>
      <c r="C1360" s="1">
        <v>43112</v>
      </c>
      <c r="D1360">
        <v>1</v>
      </c>
      <c r="E1360" t="s">
        <v>500</v>
      </c>
      <c r="F1360" t="s">
        <v>203</v>
      </c>
      <c r="H1360">
        <v>2018</v>
      </c>
      <c r="I1360" t="s">
        <v>1195</v>
      </c>
      <c r="J1360" t="s">
        <v>80</v>
      </c>
      <c r="K1360" t="s">
        <v>81</v>
      </c>
      <c r="L1360">
        <v>1</v>
      </c>
      <c r="M1360" t="s">
        <v>58</v>
      </c>
      <c r="N1360" t="s">
        <v>9742</v>
      </c>
      <c r="AE1360">
        <v>1</v>
      </c>
      <c r="AI1360" t="s">
        <v>31</v>
      </c>
      <c r="AT1360" t="s">
        <v>75</v>
      </c>
      <c r="AV1360" t="s">
        <v>6322</v>
      </c>
      <c r="AY1360">
        <v>11.83695984</v>
      </c>
      <c r="AZ1360">
        <v>13.144749640000001</v>
      </c>
      <c r="BA1360" t="s">
        <v>85</v>
      </c>
      <c r="BB1360" t="s">
        <v>64</v>
      </c>
    </row>
    <row r="1361" spans="1:54" x14ac:dyDescent="0.3">
      <c r="A1361">
        <v>1799</v>
      </c>
      <c r="B1361" t="s">
        <v>6740</v>
      </c>
      <c r="C1361" s="1">
        <v>43329</v>
      </c>
      <c r="D1361">
        <v>8</v>
      </c>
      <c r="E1361" t="s">
        <v>212</v>
      </c>
      <c r="F1361" t="s">
        <v>203</v>
      </c>
      <c r="H1361">
        <v>2018</v>
      </c>
      <c r="I1361" t="s">
        <v>6741</v>
      </c>
      <c r="J1361" t="s">
        <v>80</v>
      </c>
      <c r="K1361" t="s">
        <v>81</v>
      </c>
      <c r="L1361">
        <v>4</v>
      </c>
      <c r="M1361" t="s">
        <v>58</v>
      </c>
      <c r="N1361" t="s">
        <v>9742</v>
      </c>
      <c r="AE1361">
        <v>4</v>
      </c>
      <c r="AL1361" t="s">
        <v>75</v>
      </c>
      <c r="AT1361" t="s">
        <v>75</v>
      </c>
      <c r="AV1361" t="s">
        <v>6742</v>
      </c>
      <c r="AW1361" t="s">
        <v>6743</v>
      </c>
      <c r="AY1361">
        <v>11.836959999999999</v>
      </c>
      <c r="AZ1361">
        <v>13.144749640000001</v>
      </c>
      <c r="BA1361" t="s">
        <v>85</v>
      </c>
      <c r="BB1361" t="s">
        <v>64</v>
      </c>
    </row>
    <row r="1362" spans="1:54" x14ac:dyDescent="0.3">
      <c r="A1362">
        <v>1821</v>
      </c>
      <c r="B1362" t="s">
        <v>6831</v>
      </c>
      <c r="C1362" s="1">
        <v>43393</v>
      </c>
      <c r="D1362">
        <v>10</v>
      </c>
      <c r="E1362" t="s">
        <v>290</v>
      </c>
      <c r="F1362" t="s">
        <v>206</v>
      </c>
      <c r="H1362">
        <v>2018</v>
      </c>
      <c r="I1362" t="s">
        <v>6832</v>
      </c>
      <c r="J1362" t="s">
        <v>80</v>
      </c>
      <c r="K1362" t="s">
        <v>81</v>
      </c>
      <c r="L1362">
        <v>12</v>
      </c>
      <c r="M1362" t="s">
        <v>58</v>
      </c>
      <c r="N1362" t="s">
        <v>9742</v>
      </c>
      <c r="AE1362">
        <v>12</v>
      </c>
      <c r="AJ1362" t="s">
        <v>32</v>
      </c>
      <c r="AT1362" t="s">
        <v>75</v>
      </c>
      <c r="AV1362" t="s">
        <v>6833</v>
      </c>
      <c r="AW1362" t="s">
        <v>6834</v>
      </c>
      <c r="AX1362" t="s">
        <v>6835</v>
      </c>
      <c r="AY1362">
        <v>11.836959999999999</v>
      </c>
      <c r="AZ1362">
        <v>13.144749640000001</v>
      </c>
      <c r="BA1362" t="s">
        <v>85</v>
      </c>
      <c r="BB1362" t="s">
        <v>64</v>
      </c>
    </row>
    <row r="1363" spans="1:54" x14ac:dyDescent="0.3">
      <c r="A1363">
        <v>1840</v>
      </c>
      <c r="B1363" t="s">
        <v>6912</v>
      </c>
      <c r="C1363" s="1">
        <v>43423</v>
      </c>
      <c r="D1363">
        <v>11</v>
      </c>
      <c r="E1363" t="s">
        <v>327</v>
      </c>
      <c r="F1363" t="s">
        <v>73</v>
      </c>
      <c r="H1363">
        <v>2018</v>
      </c>
      <c r="I1363" t="s">
        <v>5885</v>
      </c>
      <c r="J1363" t="s">
        <v>80</v>
      </c>
      <c r="K1363" t="s">
        <v>81</v>
      </c>
      <c r="L1363">
        <v>9</v>
      </c>
      <c r="M1363" t="s">
        <v>58</v>
      </c>
      <c r="N1363" t="s">
        <v>9742</v>
      </c>
      <c r="AB1363">
        <v>12</v>
      </c>
      <c r="AE1363">
        <v>9</v>
      </c>
      <c r="AI1363" t="s">
        <v>31</v>
      </c>
      <c r="AJ1363" t="s">
        <v>32</v>
      </c>
      <c r="AT1363" t="s">
        <v>75</v>
      </c>
      <c r="AV1363" t="s">
        <v>6913</v>
      </c>
      <c r="AW1363" t="s">
        <v>6914</v>
      </c>
      <c r="AX1363" t="s">
        <v>6915</v>
      </c>
      <c r="AY1363">
        <v>11.836959999999999</v>
      </c>
      <c r="AZ1363">
        <v>13.144749640000001</v>
      </c>
      <c r="BA1363" t="s">
        <v>85</v>
      </c>
      <c r="BB1363" t="s">
        <v>64</v>
      </c>
    </row>
    <row r="1364" spans="1:54" x14ac:dyDescent="0.3">
      <c r="A1364">
        <v>1841</v>
      </c>
      <c r="B1364" t="s">
        <v>6916</v>
      </c>
      <c r="C1364" s="1">
        <v>43425</v>
      </c>
      <c r="D1364">
        <v>11</v>
      </c>
      <c r="E1364" t="s">
        <v>327</v>
      </c>
      <c r="F1364" t="s">
        <v>169</v>
      </c>
      <c r="H1364">
        <v>2018</v>
      </c>
      <c r="I1364" t="s">
        <v>5668</v>
      </c>
      <c r="J1364" t="s">
        <v>80</v>
      </c>
      <c r="K1364" t="s">
        <v>81</v>
      </c>
      <c r="L1364">
        <v>1</v>
      </c>
      <c r="M1364" t="s">
        <v>58</v>
      </c>
      <c r="N1364" t="s">
        <v>9742</v>
      </c>
      <c r="AE1364">
        <v>1</v>
      </c>
      <c r="AL1364" t="s">
        <v>75</v>
      </c>
      <c r="AT1364" t="s">
        <v>75</v>
      </c>
      <c r="AV1364" t="s">
        <v>6917</v>
      </c>
      <c r="AY1364">
        <v>11.836959999999999</v>
      </c>
      <c r="AZ1364">
        <v>13.144749640000001</v>
      </c>
      <c r="BA1364" t="s">
        <v>85</v>
      </c>
      <c r="BB1364" t="s">
        <v>64</v>
      </c>
    </row>
    <row r="1365" spans="1:54" x14ac:dyDescent="0.3">
      <c r="A1365">
        <v>1845</v>
      </c>
      <c r="B1365" t="s">
        <v>6930</v>
      </c>
      <c r="C1365" s="1">
        <v>43430</v>
      </c>
      <c r="D1365">
        <v>11</v>
      </c>
      <c r="E1365" t="s">
        <v>327</v>
      </c>
      <c r="F1365" t="s">
        <v>73</v>
      </c>
      <c r="H1365">
        <v>2018</v>
      </c>
      <c r="I1365" t="s">
        <v>1577</v>
      </c>
      <c r="J1365" t="s">
        <v>80</v>
      </c>
      <c r="K1365" t="s">
        <v>81</v>
      </c>
      <c r="L1365">
        <v>4</v>
      </c>
      <c r="M1365" t="s">
        <v>58</v>
      </c>
      <c r="N1365" t="s">
        <v>9742</v>
      </c>
      <c r="AE1365">
        <v>4</v>
      </c>
      <c r="AJ1365" t="s">
        <v>32</v>
      </c>
      <c r="AT1365" t="s">
        <v>75</v>
      </c>
      <c r="AV1365" t="s">
        <v>6931</v>
      </c>
      <c r="AW1365" t="s">
        <v>6932</v>
      </c>
      <c r="AX1365" t="s">
        <v>6933</v>
      </c>
      <c r="AY1365">
        <v>11.836959999999999</v>
      </c>
      <c r="AZ1365">
        <v>13.144749640000001</v>
      </c>
      <c r="BA1365" t="s">
        <v>85</v>
      </c>
      <c r="BB1365" t="s">
        <v>64</v>
      </c>
    </row>
    <row r="1366" spans="1:54" x14ac:dyDescent="0.3">
      <c r="A1366">
        <v>1862</v>
      </c>
      <c r="B1366" t="s">
        <v>6988</v>
      </c>
      <c r="C1366" s="1">
        <v>43449</v>
      </c>
      <c r="D1366">
        <v>12</v>
      </c>
      <c r="E1366" t="s">
        <v>390</v>
      </c>
      <c r="F1366" t="s">
        <v>206</v>
      </c>
      <c r="H1366">
        <v>2018</v>
      </c>
      <c r="I1366" t="s">
        <v>6989</v>
      </c>
      <c r="J1366" t="s">
        <v>696</v>
      </c>
      <c r="K1366" t="s">
        <v>81</v>
      </c>
      <c r="L1366">
        <v>4</v>
      </c>
      <c r="M1366" t="s">
        <v>58</v>
      </c>
      <c r="N1366" t="s">
        <v>9742</v>
      </c>
      <c r="AE1366">
        <v>4</v>
      </c>
      <c r="AL1366" t="s">
        <v>75</v>
      </c>
      <c r="AT1366" t="s">
        <v>75</v>
      </c>
      <c r="AV1366" t="s">
        <v>6990</v>
      </c>
      <c r="AY1366">
        <v>11.799060000000001</v>
      </c>
      <c r="AZ1366">
        <v>13.197159770000001</v>
      </c>
      <c r="BA1366" t="s">
        <v>699</v>
      </c>
      <c r="BB1366" t="s">
        <v>64</v>
      </c>
    </row>
    <row r="1367" spans="1:54" x14ac:dyDescent="0.3">
      <c r="A1367">
        <v>1926</v>
      </c>
      <c r="B1367" t="s">
        <v>7235</v>
      </c>
      <c r="C1367" s="1">
        <v>43542</v>
      </c>
      <c r="D1367">
        <v>3</v>
      </c>
      <c r="E1367" t="s">
        <v>828</v>
      </c>
      <c r="F1367" t="s">
        <v>73</v>
      </c>
      <c r="H1367">
        <v>2019</v>
      </c>
      <c r="I1367" t="s">
        <v>1750</v>
      </c>
      <c r="J1367" t="s">
        <v>7236</v>
      </c>
      <c r="K1367" t="s">
        <v>81</v>
      </c>
      <c r="L1367">
        <v>4</v>
      </c>
      <c r="M1367" t="s">
        <v>58</v>
      </c>
      <c r="N1367" t="s">
        <v>9742</v>
      </c>
      <c r="AE1367">
        <v>4</v>
      </c>
      <c r="AI1367" t="s">
        <v>31</v>
      </c>
      <c r="AT1367" t="s">
        <v>75</v>
      </c>
      <c r="AV1367" t="s">
        <v>7237</v>
      </c>
      <c r="AW1367" t="s">
        <v>7238</v>
      </c>
      <c r="AX1367" t="s">
        <v>7239</v>
      </c>
      <c r="AY1367">
        <v>11.890472000000001</v>
      </c>
      <c r="AZ1367">
        <v>13.147645949999999</v>
      </c>
      <c r="BA1367" t="s">
        <v>7240</v>
      </c>
      <c r="BB1367" t="s">
        <v>64</v>
      </c>
    </row>
    <row r="1368" spans="1:54" x14ac:dyDescent="0.3">
      <c r="A1368">
        <v>1988</v>
      </c>
      <c r="B1368" t="s">
        <v>7489</v>
      </c>
      <c r="C1368" s="1">
        <v>43640</v>
      </c>
      <c r="D1368">
        <v>6</v>
      </c>
      <c r="E1368" t="s">
        <v>87</v>
      </c>
      <c r="F1368" t="s">
        <v>73</v>
      </c>
      <c r="H1368">
        <v>2019</v>
      </c>
      <c r="I1368" t="s">
        <v>7490</v>
      </c>
      <c r="J1368" t="s">
        <v>1609</v>
      </c>
      <c r="K1368" t="s">
        <v>81</v>
      </c>
      <c r="L1368">
        <v>20</v>
      </c>
      <c r="M1368" t="s">
        <v>58</v>
      </c>
      <c r="N1368" t="s">
        <v>9742</v>
      </c>
      <c r="AE1368">
        <v>20</v>
      </c>
      <c r="AT1368" t="s">
        <v>75</v>
      </c>
      <c r="AV1368" t="s">
        <v>7491</v>
      </c>
      <c r="AW1368" t="s">
        <v>7492</v>
      </c>
      <c r="AX1368" t="s">
        <v>7493</v>
      </c>
      <c r="AY1368">
        <v>13.111560000000001</v>
      </c>
      <c r="AZ1368">
        <v>12.50559998</v>
      </c>
      <c r="BA1368" t="s">
        <v>1612</v>
      </c>
      <c r="BB1368" t="s">
        <v>64</v>
      </c>
    </row>
    <row r="1369" spans="1:54" x14ac:dyDescent="0.3">
      <c r="A1369">
        <v>2054</v>
      </c>
      <c r="B1369" t="s">
        <v>7720</v>
      </c>
      <c r="C1369" s="1">
        <v>43772</v>
      </c>
      <c r="D1369">
        <v>11</v>
      </c>
      <c r="E1369" t="s">
        <v>327</v>
      </c>
      <c r="F1369" t="s">
        <v>56</v>
      </c>
      <c r="H1369">
        <v>2019</v>
      </c>
      <c r="I1369" t="s">
        <v>1598</v>
      </c>
      <c r="J1369" t="s">
        <v>2457</v>
      </c>
      <c r="K1369" t="s">
        <v>81</v>
      </c>
      <c r="L1369">
        <v>3</v>
      </c>
      <c r="M1369" t="s">
        <v>58</v>
      </c>
      <c r="N1369" t="s">
        <v>9742</v>
      </c>
      <c r="AB1369">
        <v>6</v>
      </c>
      <c r="AE1369">
        <v>3</v>
      </c>
      <c r="AI1369" t="s">
        <v>31</v>
      </c>
      <c r="AT1369" t="s">
        <v>75</v>
      </c>
      <c r="AV1369" t="s">
        <v>7721</v>
      </c>
      <c r="AY1369">
        <v>11.917299999999999</v>
      </c>
      <c r="AZ1369">
        <v>14.635319709999999</v>
      </c>
      <c r="BA1369" t="s">
        <v>2460</v>
      </c>
      <c r="BB1369" t="s">
        <v>64</v>
      </c>
    </row>
    <row r="1370" spans="1:54" x14ac:dyDescent="0.3">
      <c r="A1370">
        <v>2203</v>
      </c>
      <c r="B1370" t="s">
        <v>8252</v>
      </c>
      <c r="C1370" s="1">
        <v>44030</v>
      </c>
      <c r="D1370">
        <v>7</v>
      </c>
      <c r="E1370" t="s">
        <v>154</v>
      </c>
      <c r="F1370" t="s">
        <v>206</v>
      </c>
      <c r="H1370">
        <v>2020</v>
      </c>
      <c r="I1370" t="s">
        <v>8253</v>
      </c>
      <c r="J1370" t="s">
        <v>1517</v>
      </c>
      <c r="K1370" t="s">
        <v>81</v>
      </c>
      <c r="L1370">
        <v>3</v>
      </c>
      <c r="M1370" t="s">
        <v>58</v>
      </c>
      <c r="N1370" t="s">
        <v>9742</v>
      </c>
      <c r="AE1370">
        <v>3</v>
      </c>
      <c r="AI1370" t="s">
        <v>31</v>
      </c>
      <c r="AT1370" t="s">
        <v>75</v>
      </c>
      <c r="AV1370" t="s">
        <v>8254</v>
      </c>
      <c r="AW1370" t="s">
        <v>8255</v>
      </c>
      <c r="AY1370">
        <v>10.865830000000001</v>
      </c>
      <c r="AZ1370">
        <v>12.84694004</v>
      </c>
      <c r="BA1370" t="s">
        <v>1519</v>
      </c>
      <c r="BB1370" t="s">
        <v>64</v>
      </c>
    </row>
    <row r="1371" spans="1:54" x14ac:dyDescent="0.3">
      <c r="A1371">
        <v>2219</v>
      </c>
      <c r="B1371" t="s">
        <v>8313</v>
      </c>
      <c r="C1371" s="1">
        <v>44071</v>
      </c>
      <c r="D1371">
        <v>8</v>
      </c>
      <c r="E1371" t="s">
        <v>212</v>
      </c>
      <c r="F1371" t="s">
        <v>203</v>
      </c>
      <c r="H1371">
        <v>2020</v>
      </c>
      <c r="I1371" t="s">
        <v>1953</v>
      </c>
      <c r="J1371" t="s">
        <v>7367</v>
      </c>
      <c r="K1371" t="s">
        <v>81</v>
      </c>
      <c r="L1371">
        <v>2</v>
      </c>
      <c r="M1371" t="s">
        <v>58</v>
      </c>
      <c r="N1371" t="s">
        <v>9742</v>
      </c>
      <c r="AB1371">
        <v>2</v>
      </c>
      <c r="AE1371">
        <v>2</v>
      </c>
      <c r="AJ1371" t="s">
        <v>32</v>
      </c>
      <c r="AT1371" t="s">
        <v>75</v>
      </c>
      <c r="AV1371" t="s">
        <v>8314</v>
      </c>
      <c r="AW1371" t="s">
        <v>8315</v>
      </c>
      <c r="AX1371" t="s">
        <v>8316</v>
      </c>
      <c r="AY1371">
        <v>11.837854999999999</v>
      </c>
      <c r="AZ1371">
        <v>13.14281368</v>
      </c>
      <c r="BA1371" t="s">
        <v>7371</v>
      </c>
      <c r="BB1371" t="s">
        <v>64</v>
      </c>
    </row>
    <row r="1372" spans="1:54" x14ac:dyDescent="0.3">
      <c r="A1372">
        <v>2222</v>
      </c>
      <c r="B1372" t="s">
        <v>8324</v>
      </c>
      <c r="C1372" s="1">
        <v>44080</v>
      </c>
      <c r="D1372">
        <v>9</v>
      </c>
      <c r="E1372" t="s">
        <v>263</v>
      </c>
      <c r="F1372" t="s">
        <v>56</v>
      </c>
      <c r="H1372">
        <v>2020</v>
      </c>
      <c r="I1372" t="s">
        <v>8325</v>
      </c>
      <c r="J1372" t="s">
        <v>7367</v>
      </c>
      <c r="K1372" t="s">
        <v>81</v>
      </c>
      <c r="L1372">
        <v>7</v>
      </c>
      <c r="M1372" t="s">
        <v>58</v>
      </c>
      <c r="N1372" t="s">
        <v>9742</v>
      </c>
      <c r="AB1372">
        <v>2</v>
      </c>
      <c r="AE1372">
        <v>7</v>
      </c>
      <c r="AL1372" t="s">
        <v>75</v>
      </c>
      <c r="AT1372" t="s">
        <v>75</v>
      </c>
      <c r="AV1372" t="s">
        <v>8326</v>
      </c>
      <c r="AW1372" t="s">
        <v>8327</v>
      </c>
      <c r="AY1372">
        <v>11.837854999999999</v>
      </c>
      <c r="AZ1372">
        <v>13.14281368</v>
      </c>
      <c r="BA1372" t="s">
        <v>7371</v>
      </c>
      <c r="BB1372" t="s">
        <v>64</v>
      </c>
    </row>
    <row r="1373" spans="1:54" x14ac:dyDescent="0.3">
      <c r="A1373">
        <v>2237</v>
      </c>
      <c r="B1373" t="s">
        <v>8375</v>
      </c>
      <c r="C1373" s="1">
        <v>44116</v>
      </c>
      <c r="D1373">
        <v>10</v>
      </c>
      <c r="E1373" t="s">
        <v>290</v>
      </c>
      <c r="F1373" t="s">
        <v>73</v>
      </c>
      <c r="H1373">
        <v>2020</v>
      </c>
      <c r="I1373" t="s">
        <v>7128</v>
      </c>
      <c r="J1373" t="s">
        <v>7367</v>
      </c>
      <c r="K1373" t="s">
        <v>81</v>
      </c>
      <c r="L1373">
        <v>14</v>
      </c>
      <c r="M1373" t="s">
        <v>58</v>
      </c>
      <c r="N1373" t="s">
        <v>9742</v>
      </c>
      <c r="AE1373">
        <v>14</v>
      </c>
      <c r="AL1373" t="s">
        <v>75</v>
      </c>
      <c r="AT1373" t="s">
        <v>75</v>
      </c>
      <c r="AV1373" t="s">
        <v>8376</v>
      </c>
      <c r="AW1373" t="s">
        <v>8377</v>
      </c>
      <c r="AX1373" t="s">
        <v>8378</v>
      </c>
      <c r="AY1373">
        <v>11.837854999999999</v>
      </c>
      <c r="AZ1373">
        <v>13.14281368</v>
      </c>
      <c r="BA1373" t="s">
        <v>7371</v>
      </c>
      <c r="BB1373" t="s">
        <v>64</v>
      </c>
    </row>
    <row r="1374" spans="1:54" x14ac:dyDescent="0.3">
      <c r="A1374">
        <v>2242</v>
      </c>
      <c r="B1374" t="s">
        <v>8393</v>
      </c>
      <c r="C1374" s="1">
        <v>44128</v>
      </c>
      <c r="D1374">
        <v>10</v>
      </c>
      <c r="E1374" t="s">
        <v>290</v>
      </c>
      <c r="F1374" t="s">
        <v>206</v>
      </c>
      <c r="H1374">
        <v>2020</v>
      </c>
      <c r="J1374" t="s">
        <v>736</v>
      </c>
      <c r="K1374" t="s">
        <v>81</v>
      </c>
      <c r="L1374">
        <v>8</v>
      </c>
      <c r="M1374" t="s">
        <v>58</v>
      </c>
      <c r="N1374" t="s">
        <v>9742</v>
      </c>
      <c r="AE1374">
        <v>8</v>
      </c>
      <c r="AL1374" t="s">
        <v>75</v>
      </c>
      <c r="AT1374" t="s">
        <v>75</v>
      </c>
      <c r="AV1374" t="s">
        <v>8394</v>
      </c>
      <c r="AW1374" t="s">
        <v>8395</v>
      </c>
      <c r="AX1374" t="s">
        <v>8396</v>
      </c>
      <c r="AY1374">
        <v>11.651669999999999</v>
      </c>
      <c r="AZ1374">
        <v>13.419440270000001</v>
      </c>
      <c r="BA1374" t="s">
        <v>739</v>
      </c>
      <c r="BB1374" t="s">
        <v>64</v>
      </c>
    </row>
    <row r="1375" spans="1:54" x14ac:dyDescent="0.3">
      <c r="A1375">
        <v>2246</v>
      </c>
      <c r="B1375" t="s">
        <v>8406</v>
      </c>
      <c r="C1375" s="1">
        <v>44123</v>
      </c>
      <c r="D1375">
        <v>10</v>
      </c>
      <c r="E1375" t="s">
        <v>290</v>
      </c>
      <c r="F1375" t="s">
        <v>73</v>
      </c>
      <c r="H1375">
        <v>2020</v>
      </c>
      <c r="I1375" t="s">
        <v>8407</v>
      </c>
      <c r="J1375" t="s">
        <v>7367</v>
      </c>
      <c r="K1375" t="s">
        <v>81</v>
      </c>
      <c r="L1375">
        <v>6</v>
      </c>
      <c r="M1375" t="s">
        <v>58</v>
      </c>
      <c r="N1375" t="s">
        <v>9742</v>
      </c>
      <c r="AE1375">
        <v>6</v>
      </c>
      <c r="AI1375" t="s">
        <v>31</v>
      </c>
      <c r="AL1375" t="s">
        <v>75</v>
      </c>
      <c r="AT1375" t="s">
        <v>75</v>
      </c>
      <c r="AV1375" t="s">
        <v>8396</v>
      </c>
      <c r="AY1375">
        <v>11.837854999999999</v>
      </c>
      <c r="AZ1375">
        <v>13.14281368</v>
      </c>
      <c r="BA1375" t="s">
        <v>7371</v>
      </c>
      <c r="BB1375" t="s">
        <v>64</v>
      </c>
    </row>
    <row r="1376" spans="1:54" x14ac:dyDescent="0.3">
      <c r="A1376">
        <v>2466</v>
      </c>
      <c r="B1376" t="s">
        <v>9223</v>
      </c>
      <c r="C1376" s="1">
        <v>44703</v>
      </c>
      <c r="D1376">
        <v>5</v>
      </c>
      <c r="E1376" t="s">
        <v>55</v>
      </c>
      <c r="F1376" t="s">
        <v>56</v>
      </c>
      <c r="H1376">
        <v>2022</v>
      </c>
      <c r="I1376" t="s">
        <v>1598</v>
      </c>
      <c r="J1376" t="s">
        <v>2457</v>
      </c>
      <c r="K1376" t="s">
        <v>81</v>
      </c>
      <c r="L1376">
        <v>60</v>
      </c>
      <c r="M1376" t="s">
        <v>58</v>
      </c>
      <c r="N1376" t="s">
        <v>9742</v>
      </c>
      <c r="AE1376">
        <v>60</v>
      </c>
      <c r="AI1376" t="s">
        <v>31</v>
      </c>
      <c r="AJ1376" t="s">
        <v>32</v>
      </c>
      <c r="AT1376" t="s">
        <v>75</v>
      </c>
      <c r="AV1376" t="s">
        <v>9224</v>
      </c>
      <c r="AW1376" t="s">
        <v>9225</v>
      </c>
      <c r="AX1376" t="s">
        <v>9226</v>
      </c>
      <c r="BA1376" t="s">
        <v>2460</v>
      </c>
      <c r="BB1376" t="s">
        <v>64</v>
      </c>
    </row>
    <row r="1377" spans="1:54" x14ac:dyDescent="0.3">
      <c r="A1377">
        <v>1338</v>
      </c>
      <c r="B1377" t="s">
        <v>5023</v>
      </c>
      <c r="C1377" s="1">
        <v>42484</v>
      </c>
      <c r="D1377">
        <v>4</v>
      </c>
      <c r="E1377" t="s">
        <v>949</v>
      </c>
      <c r="F1377" t="s">
        <v>56</v>
      </c>
      <c r="H1377">
        <v>2016</v>
      </c>
      <c r="I1377" t="s">
        <v>1953</v>
      </c>
      <c r="J1377" t="s">
        <v>736</v>
      </c>
      <c r="K1377" t="s">
        <v>81</v>
      </c>
      <c r="L1377">
        <v>30</v>
      </c>
      <c r="M1377" t="s">
        <v>58</v>
      </c>
      <c r="N1377" t="s">
        <v>9604</v>
      </c>
      <c r="X1377">
        <v>30</v>
      </c>
      <c r="AV1377" t="s">
        <v>5024</v>
      </c>
      <c r="AY1377">
        <v>11.64630032</v>
      </c>
      <c r="AZ1377">
        <v>13.4211998</v>
      </c>
      <c r="BA1377" t="s">
        <v>739</v>
      </c>
      <c r="BB1377" t="s">
        <v>64</v>
      </c>
    </row>
    <row r="1378" spans="1:54" x14ac:dyDescent="0.3">
      <c r="A1378">
        <v>1762</v>
      </c>
      <c r="B1378" t="s">
        <v>6590</v>
      </c>
      <c r="C1378" s="1">
        <v>43248</v>
      </c>
      <c r="D1378">
        <v>5</v>
      </c>
      <c r="E1378" t="s">
        <v>55</v>
      </c>
      <c r="F1378" t="s">
        <v>73</v>
      </c>
      <c r="H1378">
        <v>2018</v>
      </c>
      <c r="I1378" t="s">
        <v>6591</v>
      </c>
      <c r="J1378" t="s">
        <v>938</v>
      </c>
      <c r="K1378" t="s">
        <v>81</v>
      </c>
      <c r="L1378">
        <v>1</v>
      </c>
      <c r="M1378" t="s">
        <v>58</v>
      </c>
      <c r="N1378" t="s">
        <v>9604</v>
      </c>
      <c r="AE1378">
        <v>1</v>
      </c>
      <c r="AT1378" t="s">
        <v>75</v>
      </c>
      <c r="AV1378" t="s">
        <v>6592</v>
      </c>
      <c r="AY1378">
        <v>10.655390000000001</v>
      </c>
      <c r="AZ1378">
        <v>12.90874958</v>
      </c>
      <c r="BA1378" t="s">
        <v>941</v>
      </c>
      <c r="BB1378" t="s">
        <v>64</v>
      </c>
    </row>
    <row r="1379" spans="1:54" x14ac:dyDescent="0.3">
      <c r="A1379">
        <v>2191</v>
      </c>
      <c r="B1379" t="s">
        <v>8213</v>
      </c>
      <c r="C1379" s="1">
        <v>44002</v>
      </c>
      <c r="D1379">
        <v>6</v>
      </c>
      <c r="E1379" t="s">
        <v>87</v>
      </c>
      <c r="F1379" t="s">
        <v>206</v>
      </c>
      <c r="H1379">
        <v>2020</v>
      </c>
      <c r="I1379" t="s">
        <v>8214</v>
      </c>
      <c r="J1379" t="s">
        <v>1268</v>
      </c>
      <c r="K1379" t="s">
        <v>81</v>
      </c>
      <c r="L1379">
        <v>6</v>
      </c>
      <c r="M1379" t="s">
        <v>58</v>
      </c>
      <c r="N1379" t="s">
        <v>9604</v>
      </c>
      <c r="AE1379">
        <v>6</v>
      </c>
      <c r="AI1379" t="s">
        <v>31</v>
      </c>
      <c r="AT1379" t="s">
        <v>75</v>
      </c>
      <c r="AV1379" t="s">
        <v>8215</v>
      </c>
      <c r="AW1379" t="s">
        <v>8216</v>
      </c>
      <c r="AY1379">
        <v>12.502179999999999</v>
      </c>
      <c r="AZ1379">
        <v>12.78081036</v>
      </c>
      <c r="BA1379" t="s">
        <v>1272</v>
      </c>
      <c r="BB1379" t="s">
        <v>64</v>
      </c>
    </row>
    <row r="1380" spans="1:54" x14ac:dyDescent="0.3">
      <c r="A1380">
        <v>2193</v>
      </c>
      <c r="B1380" t="s">
        <v>8219</v>
      </c>
      <c r="C1380" s="1">
        <v>44003</v>
      </c>
      <c r="D1380">
        <v>6</v>
      </c>
      <c r="E1380" t="s">
        <v>87</v>
      </c>
      <c r="F1380" t="s">
        <v>56</v>
      </c>
      <c r="H1380">
        <v>2020</v>
      </c>
      <c r="I1380" t="s">
        <v>8220</v>
      </c>
      <c r="J1380" t="s">
        <v>1332</v>
      </c>
      <c r="K1380" t="s">
        <v>81</v>
      </c>
      <c r="L1380">
        <v>5</v>
      </c>
      <c r="M1380" t="s">
        <v>58</v>
      </c>
      <c r="N1380" t="s">
        <v>9604</v>
      </c>
      <c r="AE1380">
        <v>5</v>
      </c>
      <c r="AI1380" t="s">
        <v>31</v>
      </c>
      <c r="AT1380" t="s">
        <v>75</v>
      </c>
      <c r="AV1380" t="s">
        <v>8221</v>
      </c>
      <c r="AW1380" t="s">
        <v>8222</v>
      </c>
      <c r="AY1380">
        <v>12.11463</v>
      </c>
      <c r="AZ1380">
        <v>12.82275963</v>
      </c>
      <c r="BA1380" t="s">
        <v>1335</v>
      </c>
      <c r="BB1380" t="s">
        <v>64</v>
      </c>
    </row>
    <row r="1381" spans="1:54" x14ac:dyDescent="0.3">
      <c r="A1381">
        <v>2334</v>
      </c>
      <c r="B1381" t="s">
        <v>8721</v>
      </c>
      <c r="C1381" s="1">
        <v>44269</v>
      </c>
      <c r="D1381">
        <v>3</v>
      </c>
      <c r="E1381" t="s">
        <v>828</v>
      </c>
      <c r="F1381" t="s">
        <v>56</v>
      </c>
      <c r="H1381">
        <v>2021</v>
      </c>
      <c r="J1381" t="s">
        <v>1819</v>
      </c>
      <c r="K1381" t="s">
        <v>81</v>
      </c>
      <c r="L1381">
        <v>22</v>
      </c>
      <c r="M1381" t="s">
        <v>58</v>
      </c>
      <c r="N1381" t="s">
        <v>9604</v>
      </c>
      <c r="AE1381">
        <v>22</v>
      </c>
      <c r="AT1381" t="s">
        <v>75</v>
      </c>
      <c r="AV1381" t="s">
        <v>8722</v>
      </c>
      <c r="AY1381">
        <v>12.68333</v>
      </c>
      <c r="AZ1381">
        <v>13.600000380000001</v>
      </c>
      <c r="BA1381" t="s">
        <v>1822</v>
      </c>
      <c r="BB1381" t="s">
        <v>64</v>
      </c>
    </row>
    <row r="1382" spans="1:54" x14ac:dyDescent="0.3">
      <c r="A1382">
        <v>2504</v>
      </c>
      <c r="B1382" t="s">
        <v>9291</v>
      </c>
      <c r="C1382" s="1">
        <v>41286</v>
      </c>
      <c r="D1382">
        <v>1</v>
      </c>
      <c r="E1382" t="s">
        <v>500</v>
      </c>
      <c r="F1382" t="s">
        <v>206</v>
      </c>
      <c r="G1382">
        <v>1</v>
      </c>
      <c r="H1382">
        <v>2013</v>
      </c>
      <c r="J1382" t="s">
        <v>9292</v>
      </c>
      <c r="K1382" t="s">
        <v>1251</v>
      </c>
      <c r="L1382">
        <v>0</v>
      </c>
      <c r="N1382" t="s">
        <v>9604</v>
      </c>
      <c r="O1382" t="s">
        <v>7801</v>
      </c>
      <c r="X1382">
        <v>11</v>
      </c>
      <c r="AI1382" t="s">
        <v>31</v>
      </c>
      <c r="AT1382" t="s">
        <v>75</v>
      </c>
      <c r="AV1382" t="s">
        <v>9293</v>
      </c>
      <c r="BA1382" t="s">
        <v>9294</v>
      </c>
      <c r="BB1382" t="s">
        <v>64</v>
      </c>
    </row>
    <row r="1383" spans="1:54" x14ac:dyDescent="0.3">
      <c r="A1383">
        <v>2077</v>
      </c>
      <c r="B1383" t="s">
        <v>7799</v>
      </c>
      <c r="C1383" s="1">
        <v>43813</v>
      </c>
      <c r="D1383">
        <v>12</v>
      </c>
      <c r="E1383" t="s">
        <v>390</v>
      </c>
      <c r="F1383" t="s">
        <v>206</v>
      </c>
      <c r="H1383">
        <v>2019</v>
      </c>
      <c r="I1383" t="s">
        <v>7800</v>
      </c>
      <c r="J1383" t="s">
        <v>233</v>
      </c>
      <c r="K1383" t="s">
        <v>81</v>
      </c>
      <c r="L1383">
        <v>19</v>
      </c>
      <c r="M1383" t="s">
        <v>58</v>
      </c>
      <c r="N1383" t="s">
        <v>9604</v>
      </c>
      <c r="O1383" t="s">
        <v>7801</v>
      </c>
      <c r="X1383">
        <v>19</v>
      </c>
      <c r="AI1383" t="s">
        <v>31</v>
      </c>
      <c r="AT1383" t="s">
        <v>75</v>
      </c>
      <c r="AV1383" t="s">
        <v>7802</v>
      </c>
      <c r="AW1383" t="s">
        <v>7803</v>
      </c>
      <c r="AX1383" t="s">
        <v>7804</v>
      </c>
      <c r="AY1383">
        <v>12.369809999999999</v>
      </c>
      <c r="AZ1383">
        <v>14.21105957</v>
      </c>
      <c r="BA1383" t="s">
        <v>235</v>
      </c>
      <c r="BB1383" t="s">
        <v>64</v>
      </c>
    </row>
    <row r="1384" spans="1:54" x14ac:dyDescent="0.3">
      <c r="A1384">
        <v>594</v>
      </c>
      <c r="B1384" t="s">
        <v>2220</v>
      </c>
      <c r="C1384" s="1">
        <v>41626</v>
      </c>
      <c r="D1384">
        <v>12</v>
      </c>
      <c r="E1384" t="s">
        <v>390</v>
      </c>
      <c r="F1384" t="s">
        <v>169</v>
      </c>
      <c r="H1384">
        <v>2013</v>
      </c>
      <c r="I1384" t="s">
        <v>477</v>
      </c>
      <c r="K1384" t="s">
        <v>251</v>
      </c>
      <c r="L1384">
        <v>22</v>
      </c>
      <c r="M1384" t="s">
        <v>58</v>
      </c>
      <c r="N1384" t="s">
        <v>9712</v>
      </c>
      <c r="V1384">
        <v>12</v>
      </c>
      <c r="AE1384">
        <v>10</v>
      </c>
      <c r="AI1384" t="s">
        <v>31</v>
      </c>
      <c r="AT1384" t="s">
        <v>75</v>
      </c>
      <c r="AV1384" t="s">
        <v>2221</v>
      </c>
      <c r="AW1384" t="s">
        <v>2222</v>
      </c>
      <c r="BA1384" t="s">
        <v>254</v>
      </c>
      <c r="BB1384" t="s">
        <v>64</v>
      </c>
    </row>
    <row r="1385" spans="1:54" x14ac:dyDescent="0.3">
      <c r="A1385">
        <v>2311</v>
      </c>
      <c r="B1385" t="s">
        <v>8636</v>
      </c>
      <c r="C1385" s="1">
        <v>44239</v>
      </c>
      <c r="D1385">
        <v>2</v>
      </c>
      <c r="E1385" t="s">
        <v>650</v>
      </c>
      <c r="F1385" t="s">
        <v>203</v>
      </c>
      <c r="H1385">
        <v>2021</v>
      </c>
      <c r="I1385" t="s">
        <v>3151</v>
      </c>
      <c r="J1385" t="s">
        <v>94</v>
      </c>
      <c r="K1385" t="s">
        <v>81</v>
      </c>
      <c r="L1385">
        <v>4</v>
      </c>
      <c r="M1385" t="s">
        <v>58</v>
      </c>
      <c r="N1385" t="s">
        <v>9722</v>
      </c>
      <c r="AE1385">
        <v>4</v>
      </c>
      <c r="AL1385" t="s">
        <v>75</v>
      </c>
      <c r="AT1385" t="s">
        <v>75</v>
      </c>
      <c r="AV1385" t="s">
        <v>8637</v>
      </c>
      <c r="AY1385">
        <v>10.616916</v>
      </c>
      <c r="AZ1385">
        <v>12.188690190000001</v>
      </c>
      <c r="BA1385" t="s">
        <v>98</v>
      </c>
      <c r="BB1385" t="s">
        <v>64</v>
      </c>
    </row>
    <row r="1386" spans="1:54" x14ac:dyDescent="0.3">
      <c r="A1386">
        <v>2342</v>
      </c>
      <c r="B1386" t="s">
        <v>8748</v>
      </c>
      <c r="C1386" s="1">
        <v>44286</v>
      </c>
      <c r="D1386">
        <v>3</v>
      </c>
      <c r="E1386" t="s">
        <v>828</v>
      </c>
      <c r="F1386" t="s">
        <v>169</v>
      </c>
      <c r="H1386">
        <v>2021</v>
      </c>
      <c r="I1386" t="s">
        <v>8749</v>
      </c>
      <c r="J1386" t="s">
        <v>117</v>
      </c>
      <c r="K1386" t="s">
        <v>81</v>
      </c>
      <c r="L1386">
        <v>1</v>
      </c>
      <c r="M1386" t="s">
        <v>58</v>
      </c>
      <c r="N1386" t="s">
        <v>9722</v>
      </c>
      <c r="AE1386">
        <v>1</v>
      </c>
      <c r="AL1386" t="s">
        <v>75</v>
      </c>
      <c r="AT1386" t="s">
        <v>75</v>
      </c>
      <c r="AV1386" t="s">
        <v>8750</v>
      </c>
      <c r="AW1386" t="s">
        <v>8751</v>
      </c>
      <c r="AY1386">
        <v>11.15</v>
      </c>
      <c r="AZ1386">
        <v>12.75</v>
      </c>
      <c r="BA1386" t="s">
        <v>120</v>
      </c>
      <c r="BB1386" t="s">
        <v>64</v>
      </c>
    </row>
    <row r="1387" spans="1:54" x14ac:dyDescent="0.3">
      <c r="A1387">
        <v>1016</v>
      </c>
      <c r="B1387" t="s">
        <v>3820</v>
      </c>
      <c r="C1387" s="1">
        <v>42097</v>
      </c>
      <c r="D1387">
        <v>4</v>
      </c>
      <c r="E1387" t="s">
        <v>949</v>
      </c>
      <c r="F1387" t="s">
        <v>203</v>
      </c>
      <c r="H1387">
        <v>2015</v>
      </c>
      <c r="I1387" t="s">
        <v>3821</v>
      </c>
      <c r="J1387" t="s">
        <v>117</v>
      </c>
      <c r="K1387" t="s">
        <v>81</v>
      </c>
      <c r="L1387">
        <v>20</v>
      </c>
      <c r="M1387" t="s">
        <v>58</v>
      </c>
      <c r="N1387" t="s">
        <v>9711</v>
      </c>
      <c r="P1387" t="s">
        <v>2538</v>
      </c>
      <c r="V1387">
        <v>16</v>
      </c>
      <c r="AB1387">
        <v>5</v>
      </c>
      <c r="AE1387">
        <v>4</v>
      </c>
      <c r="AL1387" t="s">
        <v>75</v>
      </c>
      <c r="AT1387" t="s">
        <v>75</v>
      </c>
      <c r="AV1387" t="s">
        <v>3818</v>
      </c>
      <c r="AY1387">
        <v>11.148199999999999</v>
      </c>
      <c r="AZ1387">
        <v>12.7560997</v>
      </c>
      <c r="BA1387" t="s">
        <v>120</v>
      </c>
      <c r="BB1387" t="s">
        <v>64</v>
      </c>
    </row>
    <row r="1388" spans="1:54" x14ac:dyDescent="0.3">
      <c r="A1388">
        <v>1440</v>
      </c>
      <c r="B1388" t="s">
        <v>5402</v>
      </c>
      <c r="C1388" s="1">
        <v>42722</v>
      </c>
      <c r="D1388">
        <v>12</v>
      </c>
      <c r="E1388" t="s">
        <v>390</v>
      </c>
      <c r="F1388" t="s">
        <v>56</v>
      </c>
      <c r="H1388">
        <v>2016</v>
      </c>
      <c r="I1388" t="s">
        <v>5403</v>
      </c>
      <c r="K1388" t="s">
        <v>81</v>
      </c>
      <c r="L1388">
        <v>1</v>
      </c>
      <c r="M1388" t="s">
        <v>58</v>
      </c>
      <c r="N1388" t="s">
        <v>9711</v>
      </c>
      <c r="AB1388">
        <v>1</v>
      </c>
      <c r="AE1388">
        <v>1</v>
      </c>
      <c r="AI1388" t="s">
        <v>31</v>
      </c>
      <c r="AT1388" t="s">
        <v>75</v>
      </c>
      <c r="AV1388" t="s">
        <v>5404</v>
      </c>
      <c r="AY1388">
        <v>11.8886652</v>
      </c>
      <c r="AZ1388">
        <v>13.14772415</v>
      </c>
      <c r="BA1388" t="s">
        <v>1910</v>
      </c>
      <c r="BB1388" t="s">
        <v>64</v>
      </c>
    </row>
    <row r="1389" spans="1:54" x14ac:dyDescent="0.3">
      <c r="A1389">
        <v>1593</v>
      </c>
      <c r="B1389" t="s">
        <v>5964</v>
      </c>
      <c r="C1389" s="1">
        <v>42952</v>
      </c>
      <c r="D1389">
        <v>8</v>
      </c>
      <c r="E1389" t="s">
        <v>212</v>
      </c>
      <c r="F1389" t="s">
        <v>206</v>
      </c>
      <c r="H1389">
        <v>2017</v>
      </c>
      <c r="I1389" t="s">
        <v>5965</v>
      </c>
      <c r="J1389" t="s">
        <v>414</v>
      </c>
      <c r="K1389" t="s">
        <v>81</v>
      </c>
      <c r="L1389">
        <v>31</v>
      </c>
      <c r="M1389" t="s">
        <v>58</v>
      </c>
      <c r="N1389" t="s">
        <v>9711</v>
      </c>
      <c r="AE1389">
        <v>31</v>
      </c>
      <c r="AI1389" t="s">
        <v>31</v>
      </c>
      <c r="AL1389" t="s">
        <v>75</v>
      </c>
      <c r="AT1389" t="s">
        <v>75</v>
      </c>
      <c r="AV1389" t="s">
        <v>5966</v>
      </c>
      <c r="AW1389" t="s">
        <v>5967</v>
      </c>
      <c r="AX1389" t="s">
        <v>5968</v>
      </c>
      <c r="AY1389">
        <v>12.926239969999999</v>
      </c>
      <c r="AZ1389">
        <v>13.57176018</v>
      </c>
      <c r="BA1389" t="s">
        <v>417</v>
      </c>
      <c r="BB1389" t="s">
        <v>64</v>
      </c>
    </row>
    <row r="1390" spans="1:54" x14ac:dyDescent="0.3">
      <c r="A1390">
        <v>1964</v>
      </c>
      <c r="B1390" t="s">
        <v>7397</v>
      </c>
      <c r="C1390" s="1">
        <v>43603</v>
      </c>
      <c r="D1390">
        <v>5</v>
      </c>
      <c r="E1390" t="s">
        <v>55</v>
      </c>
      <c r="F1390" t="s">
        <v>206</v>
      </c>
      <c r="H1390">
        <v>2019</v>
      </c>
      <c r="J1390" t="s">
        <v>736</v>
      </c>
      <c r="K1390" t="s">
        <v>81</v>
      </c>
      <c r="L1390">
        <v>12</v>
      </c>
      <c r="M1390" t="s">
        <v>58</v>
      </c>
      <c r="N1390" t="s">
        <v>9711</v>
      </c>
      <c r="AE1390">
        <v>12</v>
      </c>
      <c r="AI1390" t="s">
        <v>31</v>
      </c>
      <c r="AT1390" t="s">
        <v>75</v>
      </c>
      <c r="AV1390" t="s">
        <v>7398</v>
      </c>
      <c r="AY1390">
        <v>11.653309999999999</v>
      </c>
      <c r="AZ1390">
        <v>13.411040310000001</v>
      </c>
      <c r="BA1390" t="s">
        <v>739</v>
      </c>
      <c r="BB1390" t="s">
        <v>64</v>
      </c>
    </row>
    <row r="1391" spans="1:54" x14ac:dyDescent="0.3">
      <c r="A1391">
        <v>585</v>
      </c>
      <c r="B1391" t="s">
        <v>2196</v>
      </c>
      <c r="C1391" s="1">
        <v>41607</v>
      </c>
      <c r="D1391">
        <v>11</v>
      </c>
      <c r="E1391" t="s">
        <v>327</v>
      </c>
      <c r="F1391" t="s">
        <v>203</v>
      </c>
      <c r="H1391">
        <v>2013</v>
      </c>
      <c r="I1391" t="s">
        <v>1876</v>
      </c>
      <c r="J1391" t="s">
        <v>414</v>
      </c>
      <c r="K1391" t="s">
        <v>81</v>
      </c>
      <c r="L1391">
        <v>7</v>
      </c>
      <c r="M1391" t="s">
        <v>58</v>
      </c>
      <c r="N1391" t="s">
        <v>9711</v>
      </c>
      <c r="AE1391">
        <v>7</v>
      </c>
      <c r="AI1391" t="s">
        <v>31</v>
      </c>
      <c r="AT1391" t="s">
        <v>75</v>
      </c>
      <c r="AV1391" t="s">
        <v>2197</v>
      </c>
      <c r="BA1391" t="s">
        <v>417</v>
      </c>
      <c r="BB1391" t="s">
        <v>64</v>
      </c>
    </row>
    <row r="1392" spans="1:54" x14ac:dyDescent="0.3">
      <c r="A1392">
        <v>1910</v>
      </c>
      <c r="B1392" t="s">
        <v>7170</v>
      </c>
      <c r="C1392" s="1">
        <v>43514</v>
      </c>
      <c r="D1392">
        <v>2</v>
      </c>
      <c r="E1392" t="s">
        <v>650</v>
      </c>
      <c r="F1392" t="s">
        <v>73</v>
      </c>
      <c r="H1392">
        <v>2019</v>
      </c>
      <c r="I1392" t="s">
        <v>6989</v>
      </c>
      <c r="J1392" t="s">
        <v>696</v>
      </c>
      <c r="K1392" t="s">
        <v>81</v>
      </c>
      <c r="L1392">
        <v>18</v>
      </c>
      <c r="M1392" t="s">
        <v>58</v>
      </c>
      <c r="N1392" t="s">
        <v>9723</v>
      </c>
      <c r="AE1392">
        <v>18</v>
      </c>
      <c r="AT1392" t="s">
        <v>75</v>
      </c>
      <c r="AV1392" t="s">
        <v>7171</v>
      </c>
      <c r="AW1392" t="s">
        <v>7172</v>
      </c>
      <c r="AX1392" t="s">
        <v>7173</v>
      </c>
      <c r="AY1392">
        <v>11.799060000000001</v>
      </c>
      <c r="AZ1392">
        <v>13.197159770000001</v>
      </c>
      <c r="BA1392" t="s">
        <v>699</v>
      </c>
      <c r="BB1392" t="s">
        <v>64</v>
      </c>
    </row>
    <row r="1393" spans="1:54" x14ac:dyDescent="0.3">
      <c r="A1393">
        <v>1085</v>
      </c>
      <c r="B1393" t="s">
        <v>4074</v>
      </c>
      <c r="C1393" s="1">
        <v>42186</v>
      </c>
      <c r="D1393">
        <v>7</v>
      </c>
      <c r="E1393" t="s">
        <v>154</v>
      </c>
      <c r="F1393" t="s">
        <v>169</v>
      </c>
      <c r="H1393">
        <v>2015</v>
      </c>
      <c r="J1393" t="s">
        <v>80</v>
      </c>
      <c r="K1393" t="s">
        <v>81</v>
      </c>
      <c r="L1393">
        <v>2</v>
      </c>
      <c r="M1393" t="s">
        <v>58</v>
      </c>
      <c r="N1393" t="s">
        <v>9657</v>
      </c>
      <c r="V1393">
        <v>2</v>
      </c>
      <c r="AK1393" t="s">
        <v>33</v>
      </c>
      <c r="AT1393" t="s">
        <v>75</v>
      </c>
      <c r="AV1393" t="s">
        <v>4075</v>
      </c>
      <c r="AW1393" t="s">
        <v>4076</v>
      </c>
      <c r="AX1393" t="s">
        <v>4077</v>
      </c>
      <c r="AY1393">
        <v>11.848400120000001</v>
      </c>
      <c r="AZ1393">
        <v>13.17329979</v>
      </c>
      <c r="BA1393" t="s">
        <v>85</v>
      </c>
      <c r="BB1393" t="s">
        <v>64</v>
      </c>
    </row>
    <row r="1394" spans="1:54" x14ac:dyDescent="0.3">
      <c r="A1394">
        <v>1812</v>
      </c>
      <c r="B1394" t="s">
        <v>6789</v>
      </c>
      <c r="C1394" s="1">
        <v>43360</v>
      </c>
      <c r="D1394">
        <v>9</v>
      </c>
      <c r="E1394" t="s">
        <v>263</v>
      </c>
      <c r="F1394" t="s">
        <v>73</v>
      </c>
      <c r="H1394">
        <v>2018</v>
      </c>
      <c r="J1394" t="s">
        <v>2457</v>
      </c>
      <c r="K1394" t="s">
        <v>81</v>
      </c>
      <c r="L1394">
        <v>1</v>
      </c>
      <c r="M1394" t="s">
        <v>58</v>
      </c>
      <c r="N1394" t="s">
        <v>9657</v>
      </c>
      <c r="AE1394">
        <v>1</v>
      </c>
      <c r="AI1394" t="s">
        <v>31</v>
      </c>
      <c r="AT1394" t="s">
        <v>75</v>
      </c>
      <c r="AU1394" t="s">
        <v>6790</v>
      </c>
      <c r="AV1394" t="s">
        <v>6791</v>
      </c>
      <c r="AW1394" t="s">
        <v>6792</v>
      </c>
      <c r="AX1394" t="s">
        <v>6793</v>
      </c>
      <c r="AY1394">
        <v>11.917299999999999</v>
      </c>
      <c r="AZ1394">
        <v>14.635319709999999</v>
      </c>
      <c r="BA1394" t="s">
        <v>2460</v>
      </c>
      <c r="BB1394" t="s">
        <v>64</v>
      </c>
    </row>
    <row r="1395" spans="1:54" x14ac:dyDescent="0.3">
      <c r="A1395">
        <v>2063</v>
      </c>
      <c r="B1395" t="s">
        <v>7752</v>
      </c>
      <c r="C1395" s="1">
        <v>43788</v>
      </c>
      <c r="D1395">
        <v>11</v>
      </c>
      <c r="E1395" t="s">
        <v>327</v>
      </c>
      <c r="F1395" t="s">
        <v>100</v>
      </c>
      <c r="H1395">
        <v>2019</v>
      </c>
      <c r="J1395" t="s">
        <v>1376</v>
      </c>
      <c r="K1395" t="s">
        <v>336</v>
      </c>
      <c r="L1395">
        <v>0</v>
      </c>
      <c r="M1395" t="s">
        <v>58</v>
      </c>
      <c r="N1395" t="s">
        <v>9657</v>
      </c>
      <c r="AE1395">
        <v>0</v>
      </c>
      <c r="AL1395" t="s">
        <v>75</v>
      </c>
      <c r="AT1395" t="s">
        <v>75</v>
      </c>
      <c r="AV1395" t="s">
        <v>7753</v>
      </c>
      <c r="AY1395">
        <v>11.50333</v>
      </c>
      <c r="AZ1395">
        <v>11.93286037</v>
      </c>
      <c r="BA1395" t="s">
        <v>1378</v>
      </c>
      <c r="BB1395" t="s">
        <v>64</v>
      </c>
    </row>
    <row r="1396" spans="1:54" x14ac:dyDescent="0.3">
      <c r="A1396">
        <v>2402</v>
      </c>
      <c r="B1396" t="s">
        <v>8983</v>
      </c>
      <c r="C1396" s="1">
        <v>44503</v>
      </c>
      <c r="D1396">
        <v>11</v>
      </c>
      <c r="E1396" t="s">
        <v>327</v>
      </c>
      <c r="F1396" t="s">
        <v>169</v>
      </c>
      <c r="H1396">
        <v>2021</v>
      </c>
      <c r="J1396" t="s">
        <v>1332</v>
      </c>
      <c r="K1396" t="s">
        <v>81</v>
      </c>
      <c r="L1396">
        <v>0</v>
      </c>
      <c r="M1396" t="s">
        <v>58</v>
      </c>
      <c r="N1396" t="s">
        <v>9657</v>
      </c>
      <c r="AE1396">
        <v>0</v>
      </c>
      <c r="AL1396" t="s">
        <v>75</v>
      </c>
      <c r="AT1396" t="s">
        <v>75</v>
      </c>
      <c r="AV1396" t="s">
        <v>8984</v>
      </c>
      <c r="AW1396" t="s">
        <v>8985</v>
      </c>
      <c r="AX1396" t="s">
        <v>8986</v>
      </c>
      <c r="AY1396">
        <v>12.114770999999999</v>
      </c>
      <c r="AZ1396">
        <v>12.82705498</v>
      </c>
      <c r="BA1396" t="s">
        <v>1335</v>
      </c>
      <c r="BB1396" t="s">
        <v>64</v>
      </c>
    </row>
    <row r="1397" spans="1:54" x14ac:dyDescent="0.3">
      <c r="A1397">
        <v>4</v>
      </c>
      <c r="B1397" t="s">
        <v>86</v>
      </c>
      <c r="C1397" s="1">
        <v>40696</v>
      </c>
      <c r="D1397">
        <v>6</v>
      </c>
      <c r="E1397" t="s">
        <v>87</v>
      </c>
      <c r="F1397" t="s">
        <v>88</v>
      </c>
      <c r="G1397">
        <v>3</v>
      </c>
      <c r="H1397">
        <v>2011</v>
      </c>
      <c r="I1397" t="s">
        <v>89</v>
      </c>
      <c r="J1397" t="s">
        <v>80</v>
      </c>
      <c r="K1397" t="s">
        <v>81</v>
      </c>
      <c r="L1397">
        <v>0</v>
      </c>
      <c r="M1397" t="s">
        <v>58</v>
      </c>
      <c r="N1397" t="s">
        <v>9657</v>
      </c>
      <c r="AE1397">
        <v>0</v>
      </c>
      <c r="AH1397" t="s">
        <v>30</v>
      </c>
      <c r="AO1397" t="s">
        <v>59</v>
      </c>
      <c r="AV1397" t="s">
        <v>90</v>
      </c>
      <c r="AW1397" t="s">
        <v>91</v>
      </c>
      <c r="AX1397" t="s">
        <v>92</v>
      </c>
      <c r="BA1397" t="s">
        <v>85</v>
      </c>
      <c r="BB1397" t="s">
        <v>64</v>
      </c>
    </row>
    <row r="1398" spans="1:54" x14ac:dyDescent="0.3">
      <c r="A1398">
        <v>2445</v>
      </c>
      <c r="B1398" t="s">
        <v>9143</v>
      </c>
      <c r="C1398" s="1">
        <v>44636</v>
      </c>
      <c r="D1398">
        <v>3</v>
      </c>
      <c r="E1398" t="s">
        <v>828</v>
      </c>
      <c r="F1398" t="s">
        <v>169</v>
      </c>
      <c r="H1398">
        <v>2022</v>
      </c>
      <c r="J1398" t="s">
        <v>1268</v>
      </c>
      <c r="K1398" t="s">
        <v>81</v>
      </c>
      <c r="L1398">
        <v>0</v>
      </c>
      <c r="M1398" t="s">
        <v>58</v>
      </c>
      <c r="N1398" t="s">
        <v>9724</v>
      </c>
      <c r="AB1398">
        <v>1</v>
      </c>
      <c r="AT1398" t="s">
        <v>75</v>
      </c>
      <c r="AV1398" t="s">
        <v>9144</v>
      </c>
      <c r="AW1398" t="s">
        <v>9145</v>
      </c>
      <c r="AX1398" t="s">
        <v>9146</v>
      </c>
      <c r="AY1398">
        <v>12.496119</v>
      </c>
      <c r="AZ1398">
        <v>12.78145409</v>
      </c>
      <c r="BA1398" t="s">
        <v>1272</v>
      </c>
      <c r="BB1398" t="s">
        <v>64</v>
      </c>
    </row>
    <row r="1399" spans="1:54" x14ac:dyDescent="0.3">
      <c r="A1399">
        <v>28</v>
      </c>
      <c r="B1399" t="s">
        <v>183</v>
      </c>
      <c r="C1399" s="1">
        <v>40734</v>
      </c>
      <c r="D1399">
        <v>7</v>
      </c>
      <c r="E1399" t="s">
        <v>154</v>
      </c>
      <c r="F1399" t="s">
        <v>56</v>
      </c>
      <c r="G1399">
        <v>0</v>
      </c>
      <c r="H1399">
        <v>2011</v>
      </c>
      <c r="I1399" t="s">
        <v>184</v>
      </c>
      <c r="J1399" t="s">
        <v>185</v>
      </c>
      <c r="K1399" t="s">
        <v>65</v>
      </c>
      <c r="L1399">
        <v>0</v>
      </c>
      <c r="M1399" t="s">
        <v>58</v>
      </c>
      <c r="N1399" t="s">
        <v>9719</v>
      </c>
      <c r="AE1399">
        <v>0</v>
      </c>
      <c r="AH1399" t="s">
        <v>30</v>
      </c>
      <c r="AN1399" t="s">
        <v>36</v>
      </c>
      <c r="AW1399" t="s">
        <v>180</v>
      </c>
      <c r="AX1399" t="s">
        <v>186</v>
      </c>
      <c r="BA1399" t="s">
        <v>187</v>
      </c>
      <c r="BB1399" t="s">
        <v>64</v>
      </c>
    </row>
    <row r="1400" spans="1:54" x14ac:dyDescent="0.3">
      <c r="A1400">
        <v>2494</v>
      </c>
      <c r="B1400" t="s">
        <v>9270</v>
      </c>
      <c r="C1400" s="1">
        <v>41185</v>
      </c>
      <c r="D1400">
        <v>10</v>
      </c>
      <c r="E1400" t="s">
        <v>290</v>
      </c>
      <c r="F1400" t="s">
        <v>169</v>
      </c>
      <c r="G1400">
        <v>0</v>
      </c>
      <c r="H1400">
        <v>2012</v>
      </c>
      <c r="I1400" t="s">
        <v>67</v>
      </c>
      <c r="K1400" t="s">
        <v>65</v>
      </c>
      <c r="L1400">
        <v>0</v>
      </c>
      <c r="N1400" t="s">
        <v>9719</v>
      </c>
      <c r="P1400" t="s">
        <v>2538</v>
      </c>
      <c r="AE1400">
        <v>0</v>
      </c>
      <c r="AH1400" t="s">
        <v>30</v>
      </c>
      <c r="AT1400" t="s">
        <v>75</v>
      </c>
      <c r="AV1400" t="s">
        <v>9271</v>
      </c>
      <c r="AW1400" t="s">
        <v>9272</v>
      </c>
      <c r="BA1400" t="s">
        <v>1512</v>
      </c>
      <c r="BB1400" t="s">
        <v>64</v>
      </c>
    </row>
    <row r="1401" spans="1:54" x14ac:dyDescent="0.3">
      <c r="A1401">
        <v>730</v>
      </c>
      <c r="B1401" t="s">
        <v>2744</v>
      </c>
      <c r="C1401" s="1">
        <v>41817</v>
      </c>
      <c r="D1401">
        <v>6</v>
      </c>
      <c r="E1401" t="s">
        <v>87</v>
      </c>
      <c r="F1401" t="s">
        <v>203</v>
      </c>
      <c r="H1401">
        <v>2014</v>
      </c>
      <c r="I1401" t="s">
        <v>1090</v>
      </c>
      <c r="J1401" t="s">
        <v>57</v>
      </c>
      <c r="K1401" t="s">
        <v>57</v>
      </c>
      <c r="L1401">
        <v>11</v>
      </c>
      <c r="M1401" t="s">
        <v>58</v>
      </c>
      <c r="N1401" t="s">
        <v>9719</v>
      </c>
      <c r="AE1401">
        <v>11</v>
      </c>
      <c r="AH1401" t="s">
        <v>30</v>
      </c>
      <c r="AI1401" t="s">
        <v>31</v>
      </c>
      <c r="AT1401" t="s">
        <v>75</v>
      </c>
      <c r="AU1401" t="s">
        <v>2745</v>
      </c>
      <c r="AV1401" t="s">
        <v>2746</v>
      </c>
      <c r="AW1401" t="s">
        <v>2747</v>
      </c>
      <c r="AX1401" t="s">
        <v>2748</v>
      </c>
      <c r="AY1401">
        <v>10.31013012</v>
      </c>
      <c r="AZ1401">
        <v>9.8461303709999992</v>
      </c>
      <c r="BA1401" t="s">
        <v>63</v>
      </c>
      <c r="BB1401" t="s">
        <v>64</v>
      </c>
    </row>
    <row r="1402" spans="1:54" x14ac:dyDescent="0.3">
      <c r="A1402">
        <v>2479</v>
      </c>
      <c r="B1402" t="s">
        <v>9261</v>
      </c>
      <c r="C1402" s="1">
        <v>40945</v>
      </c>
      <c r="D1402">
        <v>2</v>
      </c>
      <c r="E1402" t="s">
        <v>650</v>
      </c>
      <c r="F1402" t="s">
        <v>73</v>
      </c>
      <c r="G1402">
        <v>1</v>
      </c>
      <c r="H1402">
        <v>2012</v>
      </c>
      <c r="I1402" t="s">
        <v>9262</v>
      </c>
      <c r="J1402" t="s">
        <v>9263</v>
      </c>
      <c r="K1402" t="s">
        <v>4414</v>
      </c>
      <c r="L1402">
        <v>0</v>
      </c>
      <c r="N1402" t="s">
        <v>9725</v>
      </c>
      <c r="O1402" t="s">
        <v>7801</v>
      </c>
      <c r="AE1402">
        <v>0</v>
      </c>
      <c r="AH1402" t="s">
        <v>30</v>
      </c>
      <c r="AT1402" t="s">
        <v>75</v>
      </c>
      <c r="AV1402" t="s">
        <v>9264</v>
      </c>
      <c r="AW1402" t="s">
        <v>9265</v>
      </c>
      <c r="BA1402" t="s">
        <v>9266</v>
      </c>
      <c r="BB1402" t="s">
        <v>64</v>
      </c>
    </row>
    <row r="1403" spans="1:54" x14ac:dyDescent="0.3">
      <c r="A1403">
        <v>1577</v>
      </c>
      <c r="B1403" t="s">
        <v>5901</v>
      </c>
      <c r="C1403" s="1">
        <v>42938</v>
      </c>
      <c r="D1403">
        <v>7</v>
      </c>
      <c r="E1403" t="s">
        <v>154</v>
      </c>
      <c r="F1403" t="s">
        <v>206</v>
      </c>
      <c r="H1403">
        <v>2017</v>
      </c>
      <c r="I1403" t="s">
        <v>5902</v>
      </c>
      <c r="J1403" t="s">
        <v>938</v>
      </c>
      <c r="K1403" t="s">
        <v>81</v>
      </c>
      <c r="L1403">
        <v>4</v>
      </c>
      <c r="M1403" t="s">
        <v>58</v>
      </c>
      <c r="N1403" t="s">
        <v>9698</v>
      </c>
      <c r="P1403" t="s">
        <v>2538</v>
      </c>
      <c r="Y1403">
        <v>4</v>
      </c>
      <c r="AI1403" t="s">
        <v>31</v>
      </c>
      <c r="AL1403" t="s">
        <v>75</v>
      </c>
      <c r="AT1403" t="s">
        <v>75</v>
      </c>
      <c r="AV1403" t="s">
        <v>5903</v>
      </c>
      <c r="AY1403">
        <v>10.65388012</v>
      </c>
      <c r="AZ1403">
        <v>12.908920289999999</v>
      </c>
      <c r="BA1403" t="s">
        <v>941</v>
      </c>
      <c r="BB1403" t="s">
        <v>64</v>
      </c>
    </row>
    <row r="1404" spans="1:54" x14ac:dyDescent="0.3">
      <c r="A1404">
        <v>2058</v>
      </c>
      <c r="B1404" t="s">
        <v>7731</v>
      </c>
      <c r="C1404" s="1">
        <v>43783</v>
      </c>
      <c r="D1404">
        <v>11</v>
      </c>
      <c r="E1404" t="s">
        <v>327</v>
      </c>
      <c r="F1404" t="s">
        <v>88</v>
      </c>
      <c r="H1404">
        <v>2019</v>
      </c>
      <c r="I1404" t="s">
        <v>7732</v>
      </c>
      <c r="J1404" t="s">
        <v>7733</v>
      </c>
      <c r="K1404" t="s">
        <v>251</v>
      </c>
      <c r="L1404">
        <v>6</v>
      </c>
      <c r="M1404" t="s">
        <v>58</v>
      </c>
      <c r="N1404" t="s">
        <v>9698</v>
      </c>
      <c r="AE1404">
        <v>6</v>
      </c>
      <c r="AI1404" t="s">
        <v>31</v>
      </c>
      <c r="AT1404" t="s">
        <v>75</v>
      </c>
      <c r="AV1404" t="s">
        <v>7734</v>
      </c>
      <c r="AW1404" t="s">
        <v>7735</v>
      </c>
      <c r="AX1404" t="s">
        <v>7736</v>
      </c>
      <c r="AY1404">
        <v>9.3243790000000004</v>
      </c>
      <c r="AZ1404">
        <v>12.400785450000001</v>
      </c>
      <c r="BA1404" t="s">
        <v>7737</v>
      </c>
      <c r="BB1404" t="s">
        <v>64</v>
      </c>
    </row>
    <row r="1405" spans="1:54" x14ac:dyDescent="0.3">
      <c r="A1405">
        <v>2060</v>
      </c>
      <c r="B1405" t="s">
        <v>7742</v>
      </c>
      <c r="C1405" s="1">
        <v>43784</v>
      </c>
      <c r="D1405">
        <v>11</v>
      </c>
      <c r="E1405" t="s">
        <v>327</v>
      </c>
      <c r="F1405" t="s">
        <v>203</v>
      </c>
      <c r="H1405">
        <v>2019</v>
      </c>
      <c r="I1405" t="s">
        <v>7743</v>
      </c>
      <c r="J1405" t="s">
        <v>250</v>
      </c>
      <c r="K1405" t="s">
        <v>251</v>
      </c>
      <c r="L1405">
        <v>5</v>
      </c>
      <c r="M1405" t="s">
        <v>58</v>
      </c>
      <c r="N1405" t="s">
        <v>9698</v>
      </c>
      <c r="AE1405">
        <v>5</v>
      </c>
      <c r="AI1405" t="s">
        <v>31</v>
      </c>
      <c r="AT1405" t="s">
        <v>75</v>
      </c>
      <c r="AV1405" t="s">
        <v>7744</v>
      </c>
      <c r="AW1405" t="s">
        <v>7744</v>
      </c>
      <c r="AY1405">
        <v>9.3647098999999994</v>
      </c>
      <c r="AZ1405">
        <v>12.552720069999999</v>
      </c>
      <c r="BA1405" t="s">
        <v>2080</v>
      </c>
      <c r="BB1405" t="s">
        <v>64</v>
      </c>
    </row>
    <row r="1406" spans="1:54" x14ac:dyDescent="0.3">
      <c r="A1406">
        <v>2286</v>
      </c>
      <c r="B1406" t="s">
        <v>8542</v>
      </c>
      <c r="C1406" s="1">
        <v>44194</v>
      </c>
      <c r="D1406">
        <v>12</v>
      </c>
      <c r="E1406" t="s">
        <v>390</v>
      </c>
      <c r="F1406" t="s">
        <v>100</v>
      </c>
      <c r="H1406">
        <v>2020</v>
      </c>
      <c r="I1406" t="s">
        <v>1853</v>
      </c>
      <c r="J1406" t="s">
        <v>233</v>
      </c>
      <c r="K1406" t="s">
        <v>81</v>
      </c>
      <c r="L1406">
        <v>7</v>
      </c>
      <c r="M1406" t="s">
        <v>58</v>
      </c>
      <c r="N1406" t="s">
        <v>9698</v>
      </c>
      <c r="AE1406">
        <v>7</v>
      </c>
      <c r="AH1406" t="s">
        <v>30</v>
      </c>
      <c r="AT1406" t="s">
        <v>75</v>
      </c>
      <c r="AV1406" t="s">
        <v>8536</v>
      </c>
      <c r="AW1406" t="s">
        <v>8537</v>
      </c>
      <c r="AX1406" t="s">
        <v>8538</v>
      </c>
      <c r="AY1406">
        <v>12.345307</v>
      </c>
      <c r="AZ1406">
        <v>14.184533119999999</v>
      </c>
      <c r="BA1406" t="s">
        <v>235</v>
      </c>
      <c r="BB1406" t="s">
        <v>64</v>
      </c>
    </row>
    <row r="1407" spans="1:54" x14ac:dyDescent="0.3">
      <c r="A1407">
        <v>432</v>
      </c>
      <c r="B1407" t="s">
        <v>1713</v>
      </c>
      <c r="C1407" s="1">
        <v>41295</v>
      </c>
      <c r="D1407">
        <v>1</v>
      </c>
      <c r="E1407" t="s">
        <v>500</v>
      </c>
      <c r="F1407" t="s">
        <v>73</v>
      </c>
      <c r="G1407">
        <v>2</v>
      </c>
      <c r="H1407">
        <v>2013</v>
      </c>
      <c r="I1407" t="s">
        <v>117</v>
      </c>
      <c r="J1407" t="s">
        <v>117</v>
      </c>
      <c r="K1407" t="s">
        <v>81</v>
      </c>
      <c r="L1407">
        <v>18</v>
      </c>
      <c r="M1407" t="s">
        <v>58</v>
      </c>
      <c r="N1407" t="s">
        <v>9698</v>
      </c>
      <c r="AE1407">
        <v>18</v>
      </c>
      <c r="AI1407" t="s">
        <v>31</v>
      </c>
      <c r="AT1407" t="s">
        <v>75</v>
      </c>
      <c r="AV1407" t="s">
        <v>1714</v>
      </c>
      <c r="AW1407" t="s">
        <v>1715</v>
      </c>
      <c r="AX1407" t="s">
        <v>1716</v>
      </c>
      <c r="BA1407" t="s">
        <v>120</v>
      </c>
      <c r="BB1407" t="s">
        <v>64</v>
      </c>
    </row>
    <row r="1408" spans="1:54" x14ac:dyDescent="0.3">
      <c r="A1408">
        <v>1176</v>
      </c>
      <c r="B1408" t="s">
        <v>4420</v>
      </c>
      <c r="C1408" s="1">
        <v>42258</v>
      </c>
      <c r="D1408">
        <v>9</v>
      </c>
      <c r="E1408" t="s">
        <v>263</v>
      </c>
      <c r="F1408" t="s">
        <v>203</v>
      </c>
      <c r="H1408">
        <v>2015</v>
      </c>
      <c r="J1408" t="s">
        <v>532</v>
      </c>
      <c r="K1408" t="s">
        <v>251</v>
      </c>
      <c r="L1408">
        <v>10</v>
      </c>
      <c r="M1408" t="s">
        <v>58</v>
      </c>
      <c r="N1408" t="s">
        <v>9741</v>
      </c>
      <c r="AE1408">
        <v>10</v>
      </c>
      <c r="AH1408" t="s">
        <v>30</v>
      </c>
      <c r="AT1408" t="s">
        <v>75</v>
      </c>
      <c r="AV1408" t="s">
        <v>4421</v>
      </c>
      <c r="AW1408" t="s">
        <v>4422</v>
      </c>
      <c r="AX1408" t="s">
        <v>4423</v>
      </c>
      <c r="AY1408">
        <v>9.2667598719999997</v>
      </c>
      <c r="AZ1408">
        <v>12.447529790000001</v>
      </c>
      <c r="BA1408" t="s">
        <v>536</v>
      </c>
      <c r="BB1408" t="s">
        <v>64</v>
      </c>
    </row>
    <row r="1409" spans="1:54" x14ac:dyDescent="0.3">
      <c r="A1409">
        <v>1239</v>
      </c>
      <c r="B1409" t="s">
        <v>4668</v>
      </c>
      <c r="C1409" s="1">
        <v>42330</v>
      </c>
      <c r="D1409">
        <v>11</v>
      </c>
      <c r="E1409" t="s">
        <v>327</v>
      </c>
      <c r="F1409" t="s">
        <v>56</v>
      </c>
      <c r="H1409">
        <v>2015</v>
      </c>
      <c r="I1409" t="s">
        <v>4669</v>
      </c>
      <c r="J1409" t="s">
        <v>1115</v>
      </c>
      <c r="K1409" t="s">
        <v>81</v>
      </c>
      <c r="L1409">
        <v>8</v>
      </c>
      <c r="M1409" t="s">
        <v>58</v>
      </c>
      <c r="N1409" t="s">
        <v>9741</v>
      </c>
      <c r="V1409">
        <v>1</v>
      </c>
      <c r="AE1409">
        <v>7</v>
      </c>
      <c r="AK1409" t="s">
        <v>33</v>
      </c>
      <c r="AT1409" t="s">
        <v>75</v>
      </c>
      <c r="AV1409" t="s">
        <v>4670</v>
      </c>
      <c r="AW1409" t="s">
        <v>4671</v>
      </c>
      <c r="AX1409" t="s">
        <v>4672</v>
      </c>
      <c r="AY1409">
        <v>11.92249966</v>
      </c>
      <c r="AZ1409">
        <v>13.60130024</v>
      </c>
      <c r="BA1409" t="s">
        <v>1118</v>
      </c>
      <c r="BB1409" t="s">
        <v>64</v>
      </c>
    </row>
    <row r="1410" spans="1:54" x14ac:dyDescent="0.3">
      <c r="A1410">
        <v>1335</v>
      </c>
      <c r="B1410" t="s">
        <v>5013</v>
      </c>
      <c r="C1410" s="1">
        <v>42480</v>
      </c>
      <c r="D1410">
        <v>4</v>
      </c>
      <c r="E1410" t="s">
        <v>949</v>
      </c>
      <c r="F1410" t="s">
        <v>169</v>
      </c>
      <c r="H1410">
        <v>2016</v>
      </c>
      <c r="I1410" t="s">
        <v>1005</v>
      </c>
      <c r="J1410" t="s">
        <v>879</v>
      </c>
      <c r="K1410" t="s">
        <v>81</v>
      </c>
      <c r="L1410">
        <v>9</v>
      </c>
      <c r="M1410" t="s">
        <v>58</v>
      </c>
      <c r="N1410" t="s">
        <v>9741</v>
      </c>
      <c r="V1410">
        <v>2</v>
      </c>
      <c r="AE1410">
        <v>7</v>
      </c>
      <c r="AK1410" t="s">
        <v>33</v>
      </c>
      <c r="AT1410" t="s">
        <v>75</v>
      </c>
      <c r="AV1410" t="s">
        <v>5014</v>
      </c>
      <c r="AW1410" t="s">
        <v>5015</v>
      </c>
      <c r="AX1410" t="s">
        <v>5016</v>
      </c>
      <c r="AY1410">
        <v>11.52079964</v>
      </c>
      <c r="AZ1410">
        <v>13.680500029999999</v>
      </c>
      <c r="BA1410" t="s">
        <v>882</v>
      </c>
      <c r="BB1410" t="s">
        <v>64</v>
      </c>
    </row>
    <row r="1411" spans="1:54" x14ac:dyDescent="0.3">
      <c r="A1411">
        <v>1495</v>
      </c>
      <c r="B1411" t="s">
        <v>5611</v>
      </c>
      <c r="C1411" s="1">
        <v>42816</v>
      </c>
      <c r="D1411">
        <v>3</v>
      </c>
      <c r="E1411" t="s">
        <v>828</v>
      </c>
      <c r="F1411" t="s">
        <v>169</v>
      </c>
      <c r="H1411">
        <v>2017</v>
      </c>
      <c r="J1411" t="s">
        <v>80</v>
      </c>
      <c r="K1411" t="s">
        <v>81</v>
      </c>
      <c r="L1411">
        <v>9</v>
      </c>
      <c r="M1411" t="s">
        <v>58</v>
      </c>
      <c r="N1411" t="s">
        <v>9741</v>
      </c>
      <c r="V1411">
        <v>5</v>
      </c>
      <c r="AE1411">
        <v>4</v>
      </c>
      <c r="AK1411" t="s">
        <v>33</v>
      </c>
      <c r="AT1411" t="s">
        <v>75</v>
      </c>
      <c r="AV1411" t="s">
        <v>5612</v>
      </c>
      <c r="AW1411" t="s">
        <v>5613</v>
      </c>
      <c r="AX1411" t="s">
        <v>5614</v>
      </c>
      <c r="AY1411">
        <v>11.834199910000001</v>
      </c>
      <c r="AZ1411">
        <v>13.063899989999999</v>
      </c>
      <c r="BA1411" t="s">
        <v>85</v>
      </c>
      <c r="BB1411" t="s">
        <v>64</v>
      </c>
    </row>
    <row r="1412" spans="1:54" x14ac:dyDescent="0.3">
      <c r="A1412">
        <v>1522</v>
      </c>
      <c r="B1412" t="s">
        <v>5708</v>
      </c>
      <c r="C1412" s="1">
        <v>42851</v>
      </c>
      <c r="D1412">
        <v>4</v>
      </c>
      <c r="E1412" t="s">
        <v>949</v>
      </c>
      <c r="F1412" t="s">
        <v>169</v>
      </c>
      <c r="H1412">
        <v>2017</v>
      </c>
      <c r="I1412" t="s">
        <v>5593</v>
      </c>
      <c r="J1412" t="s">
        <v>1115</v>
      </c>
      <c r="K1412" t="s">
        <v>81</v>
      </c>
      <c r="L1412">
        <v>2</v>
      </c>
      <c r="M1412" t="s">
        <v>58</v>
      </c>
      <c r="N1412" t="s">
        <v>9741</v>
      </c>
      <c r="P1412" t="s">
        <v>2538</v>
      </c>
      <c r="V1412">
        <v>1</v>
      </c>
      <c r="AE1412">
        <v>1</v>
      </c>
      <c r="AK1412" t="s">
        <v>33</v>
      </c>
      <c r="AT1412" t="s">
        <v>75</v>
      </c>
      <c r="AV1412" t="s">
        <v>5709</v>
      </c>
      <c r="AY1412">
        <v>11.92424965</v>
      </c>
      <c r="AZ1412">
        <v>13.603529930000001</v>
      </c>
      <c r="BA1412" t="s">
        <v>1118</v>
      </c>
      <c r="BB1412" t="s">
        <v>64</v>
      </c>
    </row>
    <row r="1413" spans="1:54" x14ac:dyDescent="0.3">
      <c r="A1413">
        <v>1531</v>
      </c>
      <c r="B1413" t="s">
        <v>5740</v>
      </c>
      <c r="C1413" s="1">
        <v>42870</v>
      </c>
      <c r="D1413">
        <v>5</v>
      </c>
      <c r="E1413" t="s">
        <v>55</v>
      </c>
      <c r="F1413" t="s">
        <v>73</v>
      </c>
      <c r="H1413">
        <v>2017</v>
      </c>
      <c r="I1413" t="s">
        <v>5722</v>
      </c>
      <c r="J1413" t="s">
        <v>736</v>
      </c>
      <c r="K1413" t="s">
        <v>81</v>
      </c>
      <c r="L1413">
        <v>5</v>
      </c>
      <c r="M1413" t="s">
        <v>58</v>
      </c>
      <c r="N1413" t="s">
        <v>9741</v>
      </c>
      <c r="V1413">
        <v>3</v>
      </c>
      <c r="AE1413">
        <v>2</v>
      </c>
      <c r="AK1413" t="s">
        <v>33</v>
      </c>
      <c r="AT1413" t="s">
        <v>75</v>
      </c>
      <c r="AV1413" t="s">
        <v>5741</v>
      </c>
      <c r="AW1413" t="s">
        <v>5742</v>
      </c>
      <c r="AX1413" t="s">
        <v>5743</v>
      </c>
      <c r="AY1413">
        <v>11.65330982</v>
      </c>
      <c r="AZ1413">
        <v>13.411040310000001</v>
      </c>
      <c r="BA1413" t="s">
        <v>739</v>
      </c>
      <c r="BB1413" t="s">
        <v>64</v>
      </c>
    </row>
    <row r="1414" spans="1:54" x14ac:dyDescent="0.3">
      <c r="A1414">
        <v>1536</v>
      </c>
      <c r="B1414" t="s">
        <v>5759</v>
      </c>
      <c r="C1414" s="1">
        <v>42875</v>
      </c>
      <c r="D1414">
        <v>5</v>
      </c>
      <c r="E1414" t="s">
        <v>55</v>
      </c>
      <c r="F1414" t="s">
        <v>206</v>
      </c>
      <c r="H1414">
        <v>2017</v>
      </c>
      <c r="J1414" t="s">
        <v>80</v>
      </c>
      <c r="K1414" t="s">
        <v>81</v>
      </c>
      <c r="L1414">
        <v>4</v>
      </c>
      <c r="M1414" t="s">
        <v>58</v>
      </c>
      <c r="N1414" t="s">
        <v>9741</v>
      </c>
      <c r="AE1414">
        <v>4</v>
      </c>
      <c r="AT1414" t="s">
        <v>75</v>
      </c>
      <c r="AV1414" t="s">
        <v>5760</v>
      </c>
      <c r="AW1414" t="s">
        <v>5761</v>
      </c>
      <c r="AX1414" t="s">
        <v>5762</v>
      </c>
      <c r="AY1414">
        <v>11.834199910000001</v>
      </c>
      <c r="AZ1414">
        <v>13.063899989999999</v>
      </c>
      <c r="BA1414" t="s">
        <v>85</v>
      </c>
      <c r="BB1414" t="s">
        <v>64</v>
      </c>
    </row>
    <row r="1415" spans="1:54" x14ac:dyDescent="0.3">
      <c r="A1415">
        <v>1578</v>
      </c>
      <c r="B1415" t="s">
        <v>5904</v>
      </c>
      <c r="C1415" s="1">
        <v>42939</v>
      </c>
      <c r="D1415">
        <v>7</v>
      </c>
      <c r="E1415" t="s">
        <v>154</v>
      </c>
      <c r="F1415" t="s">
        <v>56</v>
      </c>
      <c r="H1415">
        <v>2017</v>
      </c>
      <c r="I1415" t="s">
        <v>1195</v>
      </c>
      <c r="J1415" t="s">
        <v>80</v>
      </c>
      <c r="K1415" t="s">
        <v>81</v>
      </c>
      <c r="L1415">
        <v>7</v>
      </c>
      <c r="M1415" t="s">
        <v>58</v>
      </c>
      <c r="N1415" t="s">
        <v>9741</v>
      </c>
      <c r="V1415">
        <v>3</v>
      </c>
      <c r="AE1415">
        <v>4</v>
      </c>
      <c r="AI1415" t="s">
        <v>31</v>
      </c>
      <c r="AK1415" t="s">
        <v>33</v>
      </c>
      <c r="AT1415" t="s">
        <v>75</v>
      </c>
      <c r="AV1415" t="s">
        <v>5905</v>
      </c>
      <c r="AW1415" t="s">
        <v>5906</v>
      </c>
      <c r="AX1415" t="s">
        <v>5907</v>
      </c>
      <c r="AY1415">
        <v>11.834199910000001</v>
      </c>
      <c r="AZ1415">
        <v>13.063899989999999</v>
      </c>
      <c r="BA1415" t="s">
        <v>85</v>
      </c>
      <c r="BB1415" t="s">
        <v>64</v>
      </c>
    </row>
    <row r="1416" spans="1:54" x14ac:dyDescent="0.3">
      <c r="A1416">
        <v>1611</v>
      </c>
      <c r="B1416" t="s">
        <v>6029</v>
      </c>
      <c r="C1416" s="1">
        <v>42978</v>
      </c>
      <c r="D1416">
        <v>8</v>
      </c>
      <c r="E1416" t="s">
        <v>212</v>
      </c>
      <c r="F1416" t="s">
        <v>88</v>
      </c>
      <c r="H1416">
        <v>2017</v>
      </c>
      <c r="I1416" t="s">
        <v>1005</v>
      </c>
      <c r="J1416" t="s">
        <v>879</v>
      </c>
      <c r="K1416" t="s">
        <v>81</v>
      </c>
      <c r="L1416">
        <v>18</v>
      </c>
      <c r="M1416" t="s">
        <v>58</v>
      </c>
      <c r="N1416" t="s">
        <v>9741</v>
      </c>
      <c r="AB1416">
        <v>10</v>
      </c>
      <c r="AE1416">
        <v>18</v>
      </c>
      <c r="AL1416" t="s">
        <v>75</v>
      </c>
      <c r="AT1416" t="s">
        <v>75</v>
      </c>
      <c r="AU1416" t="s">
        <v>6030</v>
      </c>
      <c r="AV1416" t="s">
        <v>6031</v>
      </c>
      <c r="AW1416" t="s">
        <v>6032</v>
      </c>
      <c r="AX1416" t="s">
        <v>6033</v>
      </c>
      <c r="AY1416">
        <v>11.51756001</v>
      </c>
      <c r="AZ1416">
        <v>13.695019719999999</v>
      </c>
      <c r="BA1416" t="s">
        <v>882</v>
      </c>
      <c r="BB1416" t="s">
        <v>64</v>
      </c>
    </row>
    <row r="1417" spans="1:54" x14ac:dyDescent="0.3">
      <c r="A1417">
        <v>1617</v>
      </c>
      <c r="B1417" t="s">
        <v>6050</v>
      </c>
      <c r="C1417" s="1">
        <v>42986</v>
      </c>
      <c r="D1417">
        <v>9</v>
      </c>
      <c r="E1417" t="s">
        <v>263</v>
      </c>
      <c r="F1417" t="s">
        <v>203</v>
      </c>
      <c r="H1417">
        <v>2017</v>
      </c>
      <c r="J1417" t="s">
        <v>233</v>
      </c>
      <c r="K1417" t="s">
        <v>81</v>
      </c>
      <c r="L1417">
        <v>7</v>
      </c>
      <c r="M1417" t="s">
        <v>58</v>
      </c>
      <c r="N1417" t="s">
        <v>9741</v>
      </c>
      <c r="AE1417">
        <v>7</v>
      </c>
      <c r="AH1417" t="s">
        <v>30</v>
      </c>
      <c r="AT1417" t="s">
        <v>75</v>
      </c>
      <c r="AV1417" t="s">
        <v>6051</v>
      </c>
      <c r="AY1417">
        <v>12.3698101</v>
      </c>
      <c r="AZ1417">
        <v>14.21105957</v>
      </c>
      <c r="BA1417" t="s">
        <v>235</v>
      </c>
      <c r="BB1417" t="s">
        <v>64</v>
      </c>
    </row>
    <row r="1418" spans="1:54" x14ac:dyDescent="0.3">
      <c r="A1418">
        <v>1622</v>
      </c>
      <c r="B1418" t="s">
        <v>6068</v>
      </c>
      <c r="C1418" s="1">
        <v>42998</v>
      </c>
      <c r="D1418">
        <v>9</v>
      </c>
      <c r="E1418" t="s">
        <v>263</v>
      </c>
      <c r="F1418" t="s">
        <v>169</v>
      </c>
      <c r="H1418">
        <v>2017</v>
      </c>
      <c r="I1418" t="s">
        <v>1598</v>
      </c>
      <c r="J1418" t="s">
        <v>2457</v>
      </c>
      <c r="K1418" t="s">
        <v>81</v>
      </c>
      <c r="L1418">
        <v>9</v>
      </c>
      <c r="M1418" t="s">
        <v>58</v>
      </c>
      <c r="N1418" t="s">
        <v>9741</v>
      </c>
      <c r="AE1418">
        <v>9</v>
      </c>
      <c r="AJ1418" t="s">
        <v>32</v>
      </c>
      <c r="AL1418" t="s">
        <v>75</v>
      </c>
      <c r="AT1418" t="s">
        <v>75</v>
      </c>
      <c r="AV1418" t="s">
        <v>6069</v>
      </c>
      <c r="AW1418" t="s">
        <v>6070</v>
      </c>
      <c r="AY1418">
        <v>11.91730022</v>
      </c>
      <c r="AZ1418">
        <v>14.635319709999999</v>
      </c>
      <c r="BA1418" t="s">
        <v>2460</v>
      </c>
      <c r="BB1418" t="s">
        <v>64</v>
      </c>
    </row>
    <row r="1419" spans="1:54" x14ac:dyDescent="0.3">
      <c r="A1419">
        <v>1672</v>
      </c>
      <c r="B1419" t="s">
        <v>6258</v>
      </c>
      <c r="C1419" s="1">
        <v>43080</v>
      </c>
      <c r="D1419">
        <v>12</v>
      </c>
      <c r="E1419" t="s">
        <v>390</v>
      </c>
      <c r="F1419" t="s">
        <v>73</v>
      </c>
      <c r="H1419">
        <v>2017</v>
      </c>
      <c r="I1419" t="s">
        <v>1827</v>
      </c>
      <c r="J1419" t="s">
        <v>1498</v>
      </c>
      <c r="K1419" t="s">
        <v>81</v>
      </c>
      <c r="L1419">
        <v>4</v>
      </c>
      <c r="M1419" t="s">
        <v>58</v>
      </c>
      <c r="N1419" t="s">
        <v>9741</v>
      </c>
      <c r="V1419">
        <v>2</v>
      </c>
      <c r="AE1419">
        <v>2</v>
      </c>
      <c r="AI1419" t="s">
        <v>31</v>
      </c>
      <c r="AK1419" t="s">
        <v>33</v>
      </c>
      <c r="AT1419" t="s">
        <v>75</v>
      </c>
      <c r="AV1419" t="s">
        <v>6259</v>
      </c>
      <c r="AW1419" t="s">
        <v>6260</v>
      </c>
      <c r="AX1419" t="s">
        <v>6261</v>
      </c>
      <c r="AY1419">
        <v>11.094149590000001</v>
      </c>
      <c r="AZ1419">
        <v>13.692230220000001</v>
      </c>
      <c r="BA1419" t="s">
        <v>1499</v>
      </c>
      <c r="BB1419" t="s">
        <v>64</v>
      </c>
    </row>
    <row r="1420" spans="1:54" x14ac:dyDescent="0.3">
      <c r="A1420">
        <v>1781</v>
      </c>
      <c r="B1420" t="s">
        <v>6669</v>
      </c>
      <c r="C1420" s="1">
        <v>43280</v>
      </c>
      <c r="D1420">
        <v>6</v>
      </c>
      <c r="E1420" t="s">
        <v>87</v>
      </c>
      <c r="F1420" t="s">
        <v>203</v>
      </c>
      <c r="H1420">
        <v>2018</v>
      </c>
      <c r="I1420" t="s">
        <v>1005</v>
      </c>
      <c r="J1420" t="s">
        <v>879</v>
      </c>
      <c r="K1420" t="s">
        <v>81</v>
      </c>
      <c r="L1420">
        <v>6</v>
      </c>
      <c r="M1420" t="s">
        <v>58</v>
      </c>
      <c r="N1420" t="s">
        <v>9741</v>
      </c>
      <c r="V1420">
        <v>2</v>
      </c>
      <c r="AE1420">
        <v>4</v>
      </c>
      <c r="AI1420" t="s">
        <v>31</v>
      </c>
      <c r="AT1420" t="s">
        <v>75</v>
      </c>
      <c r="AV1420" t="s">
        <v>6667</v>
      </c>
      <c r="AW1420" t="s">
        <v>6670</v>
      </c>
      <c r="AY1420">
        <v>11.52777</v>
      </c>
      <c r="AZ1420">
        <v>13.68237019</v>
      </c>
      <c r="BA1420" t="s">
        <v>882</v>
      </c>
      <c r="BB1420" t="s">
        <v>64</v>
      </c>
    </row>
    <row r="1421" spans="1:54" x14ac:dyDescent="0.3">
      <c r="A1421">
        <v>1825</v>
      </c>
      <c r="B1421" t="s">
        <v>6850</v>
      </c>
      <c r="C1421" s="1">
        <v>43404</v>
      </c>
      <c r="D1421">
        <v>10</v>
      </c>
      <c r="E1421" t="s">
        <v>290</v>
      </c>
      <c r="F1421" t="s">
        <v>169</v>
      </c>
      <c r="H1421">
        <v>2018</v>
      </c>
      <c r="I1421" t="s">
        <v>6851</v>
      </c>
      <c r="J1421" t="s">
        <v>736</v>
      </c>
      <c r="K1421" t="s">
        <v>81</v>
      </c>
      <c r="L1421">
        <v>15</v>
      </c>
      <c r="M1421" t="s">
        <v>58</v>
      </c>
      <c r="N1421" t="s">
        <v>9741</v>
      </c>
      <c r="AB1421">
        <v>5</v>
      </c>
      <c r="AE1421">
        <v>15</v>
      </c>
      <c r="AT1421" t="s">
        <v>75</v>
      </c>
      <c r="AU1421" t="s">
        <v>6852</v>
      </c>
      <c r="AV1421" t="s">
        <v>6853</v>
      </c>
      <c r="AW1421" t="s">
        <v>6854</v>
      </c>
      <c r="AX1421" t="s">
        <v>6855</v>
      </c>
      <c r="AY1421">
        <v>11.653309999999999</v>
      </c>
      <c r="AZ1421">
        <v>13.411040310000001</v>
      </c>
      <c r="BA1421" t="s">
        <v>739</v>
      </c>
      <c r="BB1421" t="s">
        <v>64</v>
      </c>
    </row>
    <row r="1422" spans="1:54" x14ac:dyDescent="0.3">
      <c r="A1422">
        <v>1997</v>
      </c>
      <c r="B1422" t="s">
        <v>7522</v>
      </c>
      <c r="C1422" s="1">
        <v>43671</v>
      </c>
      <c r="D1422">
        <v>7</v>
      </c>
      <c r="E1422" t="s">
        <v>154</v>
      </c>
      <c r="F1422" t="s">
        <v>88</v>
      </c>
      <c r="H1422">
        <v>2019</v>
      </c>
      <c r="J1422" t="s">
        <v>7367</v>
      </c>
      <c r="K1422" t="s">
        <v>81</v>
      </c>
      <c r="L1422">
        <v>2</v>
      </c>
      <c r="M1422" t="s">
        <v>58</v>
      </c>
      <c r="N1422" t="s">
        <v>9741</v>
      </c>
      <c r="AE1422">
        <v>2</v>
      </c>
      <c r="AI1422" t="s">
        <v>31</v>
      </c>
      <c r="AT1422" t="s">
        <v>75</v>
      </c>
      <c r="AV1422" t="s">
        <v>7523</v>
      </c>
      <c r="AW1422" t="s">
        <v>7524</v>
      </c>
      <c r="AX1422" t="s">
        <v>7525</v>
      </c>
      <c r="AY1422">
        <v>11.836959999999999</v>
      </c>
      <c r="AZ1422">
        <v>13.144749640000001</v>
      </c>
      <c r="BA1422" t="s">
        <v>7371</v>
      </c>
      <c r="BB1422" t="s">
        <v>64</v>
      </c>
    </row>
    <row r="1423" spans="1:54" x14ac:dyDescent="0.3">
      <c r="A1423">
        <v>2279</v>
      </c>
      <c r="B1423" t="s">
        <v>8514</v>
      </c>
      <c r="C1423" s="1">
        <v>44184</v>
      </c>
      <c r="D1423">
        <v>12</v>
      </c>
      <c r="E1423" t="s">
        <v>390</v>
      </c>
      <c r="F1423" t="s">
        <v>206</v>
      </c>
      <c r="H1423">
        <v>2020</v>
      </c>
      <c r="I1423" t="s">
        <v>5062</v>
      </c>
      <c r="J1423" t="s">
        <v>1115</v>
      </c>
      <c r="K1423" t="s">
        <v>81</v>
      </c>
      <c r="L1423">
        <v>10</v>
      </c>
      <c r="M1423" t="s">
        <v>58</v>
      </c>
      <c r="N1423" t="s">
        <v>9741</v>
      </c>
      <c r="V1423">
        <v>10</v>
      </c>
      <c r="AI1423" t="s">
        <v>31</v>
      </c>
      <c r="AT1423" t="s">
        <v>75</v>
      </c>
      <c r="AU1423" t="s">
        <v>6377</v>
      </c>
      <c r="AV1423" t="s">
        <v>8515</v>
      </c>
      <c r="AW1423" t="s">
        <v>8516</v>
      </c>
      <c r="AX1423" t="s">
        <v>8517</v>
      </c>
      <c r="AY1423">
        <v>11.925829999999999</v>
      </c>
      <c r="AZ1423">
        <v>13.6055603</v>
      </c>
      <c r="BA1423" t="s">
        <v>1118</v>
      </c>
      <c r="BB1423" t="s">
        <v>64</v>
      </c>
    </row>
    <row r="1424" spans="1:54" x14ac:dyDescent="0.3">
      <c r="A1424">
        <v>2320</v>
      </c>
      <c r="B1424" t="s">
        <v>8665</v>
      </c>
      <c r="C1424" s="1">
        <v>44248</v>
      </c>
      <c r="D1424">
        <v>2</v>
      </c>
      <c r="E1424" t="s">
        <v>650</v>
      </c>
      <c r="F1424" t="s">
        <v>56</v>
      </c>
      <c r="H1424">
        <v>2021</v>
      </c>
      <c r="J1424" t="s">
        <v>117</v>
      </c>
      <c r="K1424" t="s">
        <v>81</v>
      </c>
      <c r="L1424">
        <v>6</v>
      </c>
      <c r="M1424" t="s">
        <v>58</v>
      </c>
      <c r="N1424" t="s">
        <v>9741</v>
      </c>
      <c r="AE1424">
        <v>6</v>
      </c>
      <c r="AL1424" t="s">
        <v>75</v>
      </c>
      <c r="AT1424" t="s">
        <v>75</v>
      </c>
      <c r="AV1424" t="s">
        <v>8666</v>
      </c>
      <c r="AW1424" t="s">
        <v>8667</v>
      </c>
      <c r="AX1424" t="s">
        <v>8668</v>
      </c>
      <c r="AY1424">
        <v>11.15</v>
      </c>
      <c r="AZ1424">
        <v>12.75</v>
      </c>
      <c r="BA1424" t="s">
        <v>120</v>
      </c>
      <c r="BB1424" t="s">
        <v>64</v>
      </c>
    </row>
    <row r="1425" spans="1:54" x14ac:dyDescent="0.3">
      <c r="A1425">
        <v>184</v>
      </c>
      <c r="B1425" t="s">
        <v>811</v>
      </c>
      <c r="C1425" s="1">
        <v>40967</v>
      </c>
      <c r="D1425">
        <v>2</v>
      </c>
      <c r="E1425" t="s">
        <v>650</v>
      </c>
      <c r="F1425" t="s">
        <v>100</v>
      </c>
      <c r="G1425">
        <v>0</v>
      </c>
      <c r="H1425">
        <v>2012</v>
      </c>
      <c r="I1425" t="s">
        <v>715</v>
      </c>
      <c r="J1425" t="s">
        <v>80</v>
      </c>
      <c r="K1425" t="s">
        <v>81</v>
      </c>
      <c r="L1425">
        <v>1</v>
      </c>
      <c r="M1425" t="s">
        <v>58</v>
      </c>
      <c r="N1425" t="s">
        <v>9681</v>
      </c>
      <c r="W1425">
        <v>1</v>
      </c>
      <c r="AI1425" t="s">
        <v>31</v>
      </c>
      <c r="AM1425" t="s">
        <v>82</v>
      </c>
      <c r="AT1425" t="s">
        <v>75</v>
      </c>
      <c r="AU1425" t="s">
        <v>812</v>
      </c>
      <c r="AV1425" t="s">
        <v>813</v>
      </c>
      <c r="AW1425" t="s">
        <v>814</v>
      </c>
      <c r="BA1425" t="s">
        <v>85</v>
      </c>
      <c r="BB1425" t="s">
        <v>64</v>
      </c>
    </row>
    <row r="1426" spans="1:54" x14ac:dyDescent="0.3">
      <c r="A1426">
        <v>308</v>
      </c>
      <c r="B1426" t="s">
        <v>1306</v>
      </c>
      <c r="C1426" s="1">
        <v>41126</v>
      </c>
      <c r="D1426">
        <v>8</v>
      </c>
      <c r="E1426" t="s">
        <v>212</v>
      </c>
      <c r="F1426" t="s">
        <v>56</v>
      </c>
      <c r="G1426">
        <v>0</v>
      </c>
      <c r="H1426">
        <v>2012</v>
      </c>
      <c r="I1426" t="s">
        <v>715</v>
      </c>
      <c r="J1426" t="s">
        <v>80</v>
      </c>
      <c r="K1426" t="s">
        <v>81</v>
      </c>
      <c r="L1426">
        <v>1</v>
      </c>
      <c r="M1426" t="s">
        <v>58</v>
      </c>
      <c r="N1426" t="s">
        <v>9681</v>
      </c>
      <c r="W1426">
        <v>1</v>
      </c>
      <c r="AI1426" t="s">
        <v>31</v>
      </c>
      <c r="AM1426" t="s">
        <v>82</v>
      </c>
      <c r="AT1426" t="s">
        <v>75</v>
      </c>
      <c r="AV1426" t="s">
        <v>1304</v>
      </c>
      <c r="AW1426" t="s">
        <v>1307</v>
      </c>
      <c r="BA1426" t="s">
        <v>85</v>
      </c>
      <c r="BB1426" t="s">
        <v>64</v>
      </c>
    </row>
    <row r="1427" spans="1:54" x14ac:dyDescent="0.3">
      <c r="A1427">
        <v>841</v>
      </c>
      <c r="B1427" t="s">
        <v>3168</v>
      </c>
      <c r="C1427" s="1">
        <v>41947</v>
      </c>
      <c r="D1427">
        <v>11</v>
      </c>
      <c r="E1427" t="s">
        <v>327</v>
      </c>
      <c r="F1427" t="s">
        <v>100</v>
      </c>
      <c r="H1427">
        <v>2014</v>
      </c>
      <c r="I1427" t="s">
        <v>3169</v>
      </c>
      <c r="J1427" t="s">
        <v>3170</v>
      </c>
      <c r="K1427" t="s">
        <v>306</v>
      </c>
      <c r="L1427">
        <v>13</v>
      </c>
      <c r="M1427" t="s">
        <v>58</v>
      </c>
      <c r="N1427" t="s">
        <v>9674</v>
      </c>
      <c r="W1427">
        <v>2</v>
      </c>
      <c r="AE1427">
        <v>11</v>
      </c>
      <c r="AH1427" t="s">
        <v>30</v>
      </c>
      <c r="AI1427" t="s">
        <v>31</v>
      </c>
      <c r="AO1427" t="s">
        <v>59</v>
      </c>
      <c r="AT1427" t="s">
        <v>75</v>
      </c>
      <c r="AU1427" t="s">
        <v>3171</v>
      </c>
      <c r="AV1427" t="s">
        <v>3172</v>
      </c>
      <c r="AW1427" t="s">
        <v>3173</v>
      </c>
      <c r="AX1427" t="s">
        <v>3174</v>
      </c>
      <c r="AY1427">
        <v>10.848210330000001</v>
      </c>
      <c r="AZ1427">
        <v>11.435919760000001</v>
      </c>
      <c r="BA1427" t="s">
        <v>3175</v>
      </c>
      <c r="BB1427" t="s">
        <v>64</v>
      </c>
    </row>
    <row r="1428" spans="1:54" x14ac:dyDescent="0.3">
      <c r="A1428">
        <v>853</v>
      </c>
      <c r="B1428" t="s">
        <v>3214</v>
      </c>
      <c r="C1428" s="1">
        <v>41957</v>
      </c>
      <c r="D1428">
        <v>11</v>
      </c>
      <c r="E1428" t="s">
        <v>327</v>
      </c>
      <c r="F1428" t="s">
        <v>203</v>
      </c>
      <c r="H1428">
        <v>2014</v>
      </c>
      <c r="J1428" t="s">
        <v>443</v>
      </c>
      <c r="K1428" t="s">
        <v>430</v>
      </c>
      <c r="L1428">
        <v>6</v>
      </c>
      <c r="M1428" t="s">
        <v>58</v>
      </c>
      <c r="N1428" t="s">
        <v>9674</v>
      </c>
      <c r="V1428">
        <v>1</v>
      </c>
      <c r="W1428">
        <v>3</v>
      </c>
      <c r="AE1428">
        <v>2</v>
      </c>
      <c r="AK1428" t="s">
        <v>33</v>
      </c>
      <c r="AT1428" t="s">
        <v>75</v>
      </c>
      <c r="AV1428" t="s">
        <v>3215</v>
      </c>
      <c r="AW1428" t="s">
        <v>3216</v>
      </c>
      <c r="AX1428" t="s">
        <v>3217</v>
      </c>
      <c r="AY1428">
        <v>11.95549011</v>
      </c>
      <c r="AZ1428">
        <v>8.4975404739999991</v>
      </c>
      <c r="BA1428" t="s">
        <v>448</v>
      </c>
      <c r="BB1428" t="s">
        <v>64</v>
      </c>
    </row>
    <row r="1429" spans="1:54" x14ac:dyDescent="0.3">
      <c r="A1429">
        <v>1060</v>
      </c>
      <c r="B1429" t="s">
        <v>3985</v>
      </c>
      <c r="C1429" s="1">
        <v>42158</v>
      </c>
      <c r="D1429">
        <v>6</v>
      </c>
      <c r="E1429" t="s">
        <v>87</v>
      </c>
      <c r="F1429" t="s">
        <v>169</v>
      </c>
      <c r="H1429">
        <v>2015</v>
      </c>
      <c r="J1429" t="s">
        <v>80</v>
      </c>
      <c r="K1429" t="s">
        <v>81</v>
      </c>
      <c r="L1429">
        <v>18</v>
      </c>
      <c r="M1429" t="s">
        <v>58</v>
      </c>
      <c r="N1429" t="s">
        <v>9674</v>
      </c>
      <c r="V1429">
        <v>1</v>
      </c>
      <c r="AE1429">
        <v>17</v>
      </c>
      <c r="AK1429" t="s">
        <v>33</v>
      </c>
      <c r="AT1429" t="s">
        <v>75</v>
      </c>
      <c r="AV1429" t="s">
        <v>3986</v>
      </c>
      <c r="AW1429" t="s">
        <v>3987</v>
      </c>
      <c r="AY1429">
        <v>11.8484</v>
      </c>
      <c r="AZ1429">
        <v>13.17329979</v>
      </c>
      <c r="BA1429" t="s">
        <v>85</v>
      </c>
      <c r="BB1429" t="s">
        <v>64</v>
      </c>
    </row>
    <row r="1430" spans="1:54" x14ac:dyDescent="0.3">
      <c r="A1430">
        <v>1581</v>
      </c>
      <c r="B1430" t="s">
        <v>5914</v>
      </c>
      <c r="C1430" s="1">
        <v>42941</v>
      </c>
      <c r="D1430">
        <v>7</v>
      </c>
      <c r="E1430" t="s">
        <v>154</v>
      </c>
      <c r="F1430" t="s">
        <v>100</v>
      </c>
      <c r="H1430">
        <v>2017</v>
      </c>
      <c r="I1430" t="s">
        <v>5915</v>
      </c>
      <c r="J1430" t="s">
        <v>1332</v>
      </c>
      <c r="K1430" t="s">
        <v>81</v>
      </c>
      <c r="L1430">
        <v>10</v>
      </c>
      <c r="M1430" t="s">
        <v>58</v>
      </c>
      <c r="N1430" t="s">
        <v>9674</v>
      </c>
      <c r="W1430">
        <v>9</v>
      </c>
      <c r="AB1430">
        <v>10</v>
      </c>
      <c r="AE1430">
        <v>1</v>
      </c>
      <c r="AI1430" t="s">
        <v>31</v>
      </c>
      <c r="AT1430" t="s">
        <v>75</v>
      </c>
      <c r="AV1430" t="s">
        <v>5916</v>
      </c>
      <c r="AW1430" t="s">
        <v>5917</v>
      </c>
      <c r="AX1430" t="s">
        <v>5918</v>
      </c>
      <c r="AY1430">
        <v>12.114700320000001</v>
      </c>
      <c r="AZ1430">
        <v>12.8288002</v>
      </c>
      <c r="BA1430" t="s">
        <v>1335</v>
      </c>
      <c r="BB1430" t="s">
        <v>64</v>
      </c>
    </row>
    <row r="1431" spans="1:54" x14ac:dyDescent="0.3">
      <c r="A1431">
        <v>2341</v>
      </c>
      <c r="B1431" t="s">
        <v>8744</v>
      </c>
      <c r="C1431" s="1">
        <v>44282</v>
      </c>
      <c r="D1431">
        <v>3</v>
      </c>
      <c r="E1431" t="s">
        <v>828</v>
      </c>
      <c r="F1431" t="s">
        <v>206</v>
      </c>
      <c r="H1431">
        <v>2021</v>
      </c>
      <c r="J1431" t="s">
        <v>7367</v>
      </c>
      <c r="K1431" t="s">
        <v>81</v>
      </c>
      <c r="L1431">
        <v>0</v>
      </c>
      <c r="M1431" t="s">
        <v>58</v>
      </c>
      <c r="N1431" t="s">
        <v>9674</v>
      </c>
      <c r="AE1431">
        <v>0</v>
      </c>
      <c r="AH1431" t="s">
        <v>30</v>
      </c>
      <c r="AT1431" t="s">
        <v>75</v>
      </c>
      <c r="AV1431" t="s">
        <v>8745</v>
      </c>
      <c r="AW1431" t="s">
        <v>8746</v>
      </c>
      <c r="AX1431" t="s">
        <v>8747</v>
      </c>
      <c r="AY1431">
        <v>11.837854999999999</v>
      </c>
      <c r="AZ1431">
        <v>13.14281368</v>
      </c>
      <c r="BA1431" t="s">
        <v>7371</v>
      </c>
      <c r="BB1431" t="s">
        <v>64</v>
      </c>
    </row>
    <row r="1432" spans="1:54" x14ac:dyDescent="0.3">
      <c r="A1432">
        <v>70</v>
      </c>
      <c r="B1432" t="s">
        <v>320</v>
      </c>
      <c r="C1432" s="1">
        <v>40846</v>
      </c>
      <c r="D1432">
        <v>10</v>
      </c>
      <c r="E1432" t="s">
        <v>290</v>
      </c>
      <c r="F1432" t="s">
        <v>56</v>
      </c>
      <c r="G1432">
        <v>1</v>
      </c>
      <c r="H1432">
        <v>2011</v>
      </c>
      <c r="I1432" t="s">
        <v>321</v>
      </c>
      <c r="J1432" t="s">
        <v>80</v>
      </c>
      <c r="K1432" t="s">
        <v>81</v>
      </c>
      <c r="L1432">
        <v>0</v>
      </c>
      <c r="M1432" t="s">
        <v>58</v>
      </c>
      <c r="N1432" t="s">
        <v>9674</v>
      </c>
      <c r="AE1432">
        <v>0</v>
      </c>
      <c r="AH1432" t="s">
        <v>30</v>
      </c>
      <c r="AT1432" t="s">
        <v>75</v>
      </c>
      <c r="AV1432" t="s">
        <v>322</v>
      </c>
      <c r="AW1432" t="s">
        <v>322</v>
      </c>
      <c r="BA1432" t="s">
        <v>85</v>
      </c>
      <c r="BB1432" t="s">
        <v>64</v>
      </c>
    </row>
    <row r="1433" spans="1:54" x14ac:dyDescent="0.3">
      <c r="A1433">
        <v>289</v>
      </c>
      <c r="B1433" t="s">
        <v>1232</v>
      </c>
      <c r="C1433" s="1">
        <v>41092</v>
      </c>
      <c r="D1433">
        <v>7</v>
      </c>
      <c r="E1433" t="s">
        <v>154</v>
      </c>
      <c r="F1433" t="s">
        <v>73</v>
      </c>
      <c r="G1433">
        <v>1</v>
      </c>
      <c r="H1433">
        <v>2012</v>
      </c>
      <c r="I1433" t="s">
        <v>1233</v>
      </c>
      <c r="J1433" t="s">
        <v>80</v>
      </c>
      <c r="K1433" t="s">
        <v>81</v>
      </c>
      <c r="L1433">
        <v>14</v>
      </c>
      <c r="M1433" t="s">
        <v>58</v>
      </c>
      <c r="N1433" t="s">
        <v>9674</v>
      </c>
      <c r="AE1433">
        <v>14</v>
      </c>
      <c r="AJ1433" t="s">
        <v>32</v>
      </c>
      <c r="AT1433" t="s">
        <v>75</v>
      </c>
      <c r="AU1433" t="s">
        <v>1234</v>
      </c>
      <c r="AV1433" t="s">
        <v>1235</v>
      </c>
      <c r="AW1433" t="s">
        <v>1236</v>
      </c>
      <c r="AX1433" t="s">
        <v>1237</v>
      </c>
      <c r="BA1433" t="s">
        <v>85</v>
      </c>
      <c r="BB1433" t="s">
        <v>64</v>
      </c>
    </row>
    <row r="1434" spans="1:54" x14ac:dyDescent="0.3">
      <c r="A1434">
        <v>290</v>
      </c>
      <c r="B1434" t="s">
        <v>1238</v>
      </c>
      <c r="C1434" s="1">
        <v>41094</v>
      </c>
      <c r="D1434">
        <v>7</v>
      </c>
      <c r="E1434" t="s">
        <v>154</v>
      </c>
      <c r="F1434" t="s">
        <v>169</v>
      </c>
      <c r="G1434">
        <v>2</v>
      </c>
      <c r="H1434">
        <v>2012</v>
      </c>
      <c r="J1434" t="s">
        <v>80</v>
      </c>
      <c r="K1434" t="s">
        <v>81</v>
      </c>
      <c r="L1434">
        <v>1</v>
      </c>
      <c r="M1434" t="s">
        <v>58</v>
      </c>
      <c r="N1434" t="s">
        <v>9674</v>
      </c>
      <c r="AE1434">
        <v>1</v>
      </c>
      <c r="AI1434" t="s">
        <v>31</v>
      </c>
      <c r="AM1434" t="s">
        <v>82</v>
      </c>
      <c r="AT1434" t="s">
        <v>75</v>
      </c>
      <c r="AV1434" t="s">
        <v>1239</v>
      </c>
      <c r="AW1434" t="s">
        <v>1240</v>
      </c>
      <c r="BA1434" t="s">
        <v>85</v>
      </c>
      <c r="BB1434" t="s">
        <v>64</v>
      </c>
    </row>
    <row r="1435" spans="1:54" x14ac:dyDescent="0.3">
      <c r="A1435">
        <v>332</v>
      </c>
      <c r="B1435" t="s">
        <v>1412</v>
      </c>
      <c r="C1435" s="1">
        <v>41157</v>
      </c>
      <c r="D1435">
        <v>9</v>
      </c>
      <c r="E1435" t="s">
        <v>263</v>
      </c>
      <c r="F1435" t="s">
        <v>169</v>
      </c>
      <c r="G1435">
        <v>0</v>
      </c>
      <c r="H1435">
        <v>2012</v>
      </c>
      <c r="I1435" t="s">
        <v>715</v>
      </c>
      <c r="J1435" t="s">
        <v>80</v>
      </c>
      <c r="K1435" t="s">
        <v>81</v>
      </c>
      <c r="L1435">
        <v>4</v>
      </c>
      <c r="M1435" t="s">
        <v>58</v>
      </c>
      <c r="N1435" t="s">
        <v>9674</v>
      </c>
      <c r="AE1435">
        <v>4</v>
      </c>
      <c r="AH1435" t="s">
        <v>30</v>
      </c>
      <c r="AI1435" t="s">
        <v>31</v>
      </c>
      <c r="AT1435" t="s">
        <v>75</v>
      </c>
      <c r="AV1435" t="s">
        <v>1413</v>
      </c>
      <c r="AW1435" t="s">
        <v>1414</v>
      </c>
      <c r="AX1435" t="s">
        <v>1415</v>
      </c>
      <c r="BA1435" t="s">
        <v>85</v>
      </c>
      <c r="BB1435" t="s">
        <v>64</v>
      </c>
    </row>
    <row r="1436" spans="1:54" x14ac:dyDescent="0.3">
      <c r="A1436">
        <v>493</v>
      </c>
      <c r="B1436" t="s">
        <v>1904</v>
      </c>
      <c r="C1436" s="1">
        <v>41396</v>
      </c>
      <c r="D1436">
        <v>5</v>
      </c>
      <c r="E1436" t="s">
        <v>55</v>
      </c>
      <c r="F1436" t="s">
        <v>88</v>
      </c>
      <c r="G1436">
        <v>1</v>
      </c>
      <c r="H1436">
        <v>2013</v>
      </c>
      <c r="I1436" t="s">
        <v>1683</v>
      </c>
      <c r="J1436" t="s">
        <v>1683</v>
      </c>
      <c r="K1436" t="s">
        <v>81</v>
      </c>
      <c r="M1436" t="s">
        <v>58</v>
      </c>
      <c r="N1436" t="s">
        <v>9674</v>
      </c>
      <c r="AH1436" t="s">
        <v>30</v>
      </c>
      <c r="AO1436" t="s">
        <v>59</v>
      </c>
      <c r="AS1436" t="s">
        <v>41</v>
      </c>
      <c r="AT1436" t="s">
        <v>75</v>
      </c>
      <c r="AU1436" t="s">
        <v>1905</v>
      </c>
      <c r="AV1436" t="s">
        <v>1906</v>
      </c>
      <c r="BA1436" t="s">
        <v>1686</v>
      </c>
      <c r="BB1436" t="s">
        <v>64</v>
      </c>
    </row>
    <row r="1437" spans="1:54" x14ac:dyDescent="0.3">
      <c r="A1437">
        <v>675</v>
      </c>
      <c r="B1437" t="s">
        <v>2525</v>
      </c>
      <c r="C1437" s="1">
        <v>41767</v>
      </c>
      <c r="D1437">
        <v>5</v>
      </c>
      <c r="E1437" t="s">
        <v>55</v>
      </c>
      <c r="F1437" t="s">
        <v>88</v>
      </c>
      <c r="H1437">
        <v>2014</v>
      </c>
      <c r="I1437" t="s">
        <v>1617</v>
      </c>
      <c r="J1437" t="s">
        <v>233</v>
      </c>
      <c r="K1437" t="s">
        <v>81</v>
      </c>
      <c r="L1437">
        <v>30</v>
      </c>
      <c r="M1437" t="s">
        <v>58</v>
      </c>
      <c r="N1437" t="s">
        <v>9674</v>
      </c>
      <c r="AE1437">
        <v>30</v>
      </c>
      <c r="AH1437" t="s">
        <v>30</v>
      </c>
      <c r="AT1437" t="s">
        <v>75</v>
      </c>
      <c r="AV1437" t="s">
        <v>2515</v>
      </c>
      <c r="AW1437" t="s">
        <v>2526</v>
      </c>
      <c r="AY1437">
        <v>12.36865044</v>
      </c>
      <c r="AZ1437">
        <v>14.206379889999999</v>
      </c>
      <c r="BA1437" t="s">
        <v>235</v>
      </c>
      <c r="BB1437" t="s">
        <v>64</v>
      </c>
    </row>
    <row r="1438" spans="1:54" x14ac:dyDescent="0.3">
      <c r="A1438">
        <v>676</v>
      </c>
      <c r="B1438" t="s">
        <v>2527</v>
      </c>
      <c r="C1438" s="1">
        <v>41769</v>
      </c>
      <c r="D1438">
        <v>5</v>
      </c>
      <c r="E1438" t="s">
        <v>55</v>
      </c>
      <c r="F1438" t="s">
        <v>206</v>
      </c>
      <c r="H1438">
        <v>2014</v>
      </c>
      <c r="I1438" t="s">
        <v>2528</v>
      </c>
      <c r="J1438" t="s">
        <v>1498</v>
      </c>
      <c r="K1438" t="s">
        <v>81</v>
      </c>
      <c r="L1438">
        <v>0</v>
      </c>
      <c r="M1438" t="s">
        <v>58</v>
      </c>
      <c r="N1438" t="s">
        <v>9674</v>
      </c>
      <c r="AB1438">
        <v>3</v>
      </c>
      <c r="AH1438" t="s">
        <v>30</v>
      </c>
      <c r="AT1438" t="s">
        <v>75</v>
      </c>
      <c r="AU1438" t="s">
        <v>2529</v>
      </c>
      <c r="AV1438" t="s">
        <v>2530</v>
      </c>
      <c r="AW1438" t="s">
        <v>2531</v>
      </c>
      <c r="AX1438" t="s">
        <v>2532</v>
      </c>
      <c r="AY1438">
        <v>11.08539963</v>
      </c>
      <c r="AZ1438">
        <v>13.69190025</v>
      </c>
      <c r="BA1438" t="s">
        <v>1499</v>
      </c>
      <c r="BB1438" t="s">
        <v>64</v>
      </c>
    </row>
    <row r="1439" spans="1:54" x14ac:dyDescent="0.3">
      <c r="A1439">
        <v>747</v>
      </c>
      <c r="B1439" t="s">
        <v>2807</v>
      </c>
      <c r="C1439" s="1">
        <v>41833</v>
      </c>
      <c r="D1439">
        <v>7</v>
      </c>
      <c r="E1439" t="s">
        <v>154</v>
      </c>
      <c r="F1439" t="s">
        <v>56</v>
      </c>
      <c r="H1439">
        <v>2014</v>
      </c>
      <c r="I1439" t="s">
        <v>2808</v>
      </c>
      <c r="J1439" t="s">
        <v>94</v>
      </c>
      <c r="K1439" t="s">
        <v>81</v>
      </c>
      <c r="L1439">
        <v>0</v>
      </c>
      <c r="M1439" t="s">
        <v>58</v>
      </c>
      <c r="N1439" t="s">
        <v>9674</v>
      </c>
      <c r="AE1439">
        <v>0</v>
      </c>
      <c r="AH1439" t="s">
        <v>30</v>
      </c>
      <c r="AT1439" t="s">
        <v>75</v>
      </c>
      <c r="AV1439" t="s">
        <v>2809</v>
      </c>
      <c r="AW1439" t="s">
        <v>2810</v>
      </c>
      <c r="AX1439" t="s">
        <v>2811</v>
      </c>
      <c r="AY1439">
        <v>10.61758041</v>
      </c>
      <c r="AZ1439">
        <v>12.17827988</v>
      </c>
      <c r="BA1439" t="s">
        <v>98</v>
      </c>
      <c r="BB1439" t="s">
        <v>64</v>
      </c>
    </row>
    <row r="1440" spans="1:54" x14ac:dyDescent="0.3">
      <c r="A1440">
        <v>763</v>
      </c>
      <c r="B1440" t="s">
        <v>2869</v>
      </c>
      <c r="C1440" s="1">
        <v>41848</v>
      </c>
      <c r="D1440">
        <v>7</v>
      </c>
      <c r="E1440" t="s">
        <v>154</v>
      </c>
      <c r="F1440" t="s">
        <v>73</v>
      </c>
      <c r="H1440">
        <v>2014</v>
      </c>
      <c r="I1440" t="s">
        <v>2870</v>
      </c>
      <c r="J1440" t="s">
        <v>1376</v>
      </c>
      <c r="K1440" t="s">
        <v>336</v>
      </c>
      <c r="L1440">
        <v>8</v>
      </c>
      <c r="M1440" t="s">
        <v>58</v>
      </c>
      <c r="N1440" t="s">
        <v>9674</v>
      </c>
      <c r="AE1440">
        <v>8</v>
      </c>
      <c r="AO1440" t="s">
        <v>59</v>
      </c>
      <c r="AT1440" t="s">
        <v>75</v>
      </c>
      <c r="AU1440" t="s">
        <v>2871</v>
      </c>
      <c r="AV1440" t="s">
        <v>2872</v>
      </c>
      <c r="AW1440" t="s">
        <v>2873</v>
      </c>
      <c r="AX1440" t="s">
        <v>2874</v>
      </c>
      <c r="AY1440">
        <v>11.500060080000001</v>
      </c>
      <c r="AZ1440">
        <v>11.93356037</v>
      </c>
      <c r="BA1440" t="s">
        <v>1378</v>
      </c>
      <c r="BB1440" t="s">
        <v>64</v>
      </c>
    </row>
    <row r="1441" spans="1:54" x14ac:dyDescent="0.3">
      <c r="A1441">
        <v>138</v>
      </c>
      <c r="B1441" t="s">
        <v>602</v>
      </c>
      <c r="C1441" s="1">
        <v>40930</v>
      </c>
      <c r="D1441">
        <v>1</v>
      </c>
      <c r="E1441" t="s">
        <v>500</v>
      </c>
      <c r="F1441" t="s">
        <v>56</v>
      </c>
      <c r="G1441">
        <v>0</v>
      </c>
      <c r="H1441">
        <v>2012</v>
      </c>
      <c r="I1441" t="s">
        <v>603</v>
      </c>
      <c r="J1441" t="s">
        <v>80</v>
      </c>
      <c r="K1441" t="s">
        <v>81</v>
      </c>
      <c r="L1441">
        <v>1</v>
      </c>
      <c r="M1441" t="s">
        <v>58</v>
      </c>
      <c r="N1441" t="s">
        <v>9679</v>
      </c>
      <c r="W1441">
        <v>1</v>
      </c>
      <c r="AI1441" t="s">
        <v>31</v>
      </c>
      <c r="AM1441" t="s">
        <v>82</v>
      </c>
      <c r="AT1441" t="s">
        <v>75</v>
      </c>
      <c r="AV1441" t="s">
        <v>604</v>
      </c>
      <c r="AW1441" t="s">
        <v>605</v>
      </c>
      <c r="BA1441" t="s">
        <v>85</v>
      </c>
      <c r="BB1441" t="s">
        <v>64</v>
      </c>
    </row>
    <row r="1442" spans="1:54" x14ac:dyDescent="0.3">
      <c r="A1442">
        <v>2435</v>
      </c>
      <c r="B1442" t="s">
        <v>9113</v>
      </c>
      <c r="C1442" s="1">
        <v>44594</v>
      </c>
      <c r="D1442">
        <v>2</v>
      </c>
      <c r="E1442" t="s">
        <v>650</v>
      </c>
      <c r="F1442" t="s">
        <v>169</v>
      </c>
      <c r="H1442">
        <v>2022</v>
      </c>
      <c r="J1442" t="s">
        <v>94</v>
      </c>
      <c r="K1442" t="s">
        <v>81</v>
      </c>
      <c r="L1442">
        <v>1</v>
      </c>
      <c r="M1442" t="s">
        <v>58</v>
      </c>
      <c r="N1442" t="s">
        <v>9740</v>
      </c>
      <c r="W1442">
        <v>1</v>
      </c>
      <c r="AH1442" t="s">
        <v>30</v>
      </c>
      <c r="AT1442" t="s">
        <v>75</v>
      </c>
      <c r="AV1442" t="s">
        <v>9114</v>
      </c>
      <c r="AW1442" t="s">
        <v>9115</v>
      </c>
      <c r="AX1442" t="s">
        <v>9116</v>
      </c>
      <c r="AY1442">
        <v>10.616916</v>
      </c>
      <c r="AZ1442">
        <v>12.188690190000001</v>
      </c>
      <c r="BA1442" t="s">
        <v>98</v>
      </c>
      <c r="BB1442" t="s">
        <v>64</v>
      </c>
    </row>
    <row r="1443" spans="1:54" x14ac:dyDescent="0.3">
      <c r="A1443">
        <v>27</v>
      </c>
      <c r="B1443" t="s">
        <v>179</v>
      </c>
      <c r="C1443" s="1">
        <v>40734</v>
      </c>
      <c r="D1443">
        <v>7</v>
      </c>
      <c r="E1443" t="s">
        <v>154</v>
      </c>
      <c r="F1443" t="s">
        <v>56</v>
      </c>
      <c r="G1443">
        <v>1</v>
      </c>
      <c r="H1443">
        <v>2011</v>
      </c>
      <c r="I1443" t="s">
        <v>80</v>
      </c>
      <c r="J1443" t="s">
        <v>80</v>
      </c>
      <c r="K1443" t="s">
        <v>81</v>
      </c>
      <c r="L1443">
        <v>11</v>
      </c>
      <c r="M1443" t="s">
        <v>58</v>
      </c>
      <c r="N1443" t="s">
        <v>9664</v>
      </c>
      <c r="V1443">
        <v>11</v>
      </c>
      <c r="AH1443" t="s">
        <v>30</v>
      </c>
      <c r="AT1443" t="s">
        <v>75</v>
      </c>
      <c r="AV1443" t="s">
        <v>180</v>
      </c>
      <c r="AW1443" t="s">
        <v>181</v>
      </c>
      <c r="AX1443" t="s">
        <v>182</v>
      </c>
      <c r="BA1443" t="s">
        <v>85</v>
      </c>
      <c r="BB1443" t="s">
        <v>64</v>
      </c>
    </row>
    <row r="1444" spans="1:54" x14ac:dyDescent="0.3">
      <c r="A1444">
        <v>375</v>
      </c>
      <c r="B1444" t="s">
        <v>1537</v>
      </c>
      <c r="C1444" s="1">
        <v>41220</v>
      </c>
      <c r="D1444">
        <v>11</v>
      </c>
      <c r="E1444" t="s">
        <v>327</v>
      </c>
      <c r="F1444" t="s">
        <v>169</v>
      </c>
      <c r="G1444">
        <v>0</v>
      </c>
      <c r="H1444">
        <v>2012</v>
      </c>
      <c r="I1444" t="s">
        <v>80</v>
      </c>
      <c r="J1444" t="s">
        <v>80</v>
      </c>
      <c r="K1444" t="s">
        <v>81</v>
      </c>
      <c r="L1444">
        <v>0</v>
      </c>
      <c r="M1444" t="s">
        <v>58</v>
      </c>
      <c r="N1444" t="s">
        <v>9664</v>
      </c>
      <c r="W1444">
        <v>0</v>
      </c>
      <c r="AH1444" t="s">
        <v>30</v>
      </c>
      <c r="AT1444" t="s">
        <v>75</v>
      </c>
      <c r="AV1444" t="s">
        <v>1538</v>
      </c>
      <c r="AW1444" t="s">
        <v>1539</v>
      </c>
      <c r="BA1444" t="s">
        <v>85</v>
      </c>
      <c r="BB1444" t="s">
        <v>64</v>
      </c>
    </row>
    <row r="1445" spans="1:54" x14ac:dyDescent="0.3">
      <c r="A1445">
        <v>321</v>
      </c>
      <c r="B1445" t="s">
        <v>1359</v>
      </c>
      <c r="C1445" s="1">
        <v>41136</v>
      </c>
      <c r="D1445">
        <v>8</v>
      </c>
      <c r="E1445" t="s">
        <v>212</v>
      </c>
      <c r="F1445" t="s">
        <v>169</v>
      </c>
      <c r="G1445">
        <v>0</v>
      </c>
      <c r="H1445">
        <v>2012</v>
      </c>
      <c r="I1445" t="s">
        <v>1360</v>
      </c>
      <c r="J1445" t="s">
        <v>80</v>
      </c>
      <c r="K1445" t="s">
        <v>81</v>
      </c>
      <c r="L1445">
        <v>4</v>
      </c>
      <c r="M1445" t="s">
        <v>58</v>
      </c>
      <c r="N1445" t="s">
        <v>9692</v>
      </c>
      <c r="V1445">
        <v>3</v>
      </c>
      <c r="AE1445">
        <v>1</v>
      </c>
      <c r="AI1445" t="s">
        <v>31</v>
      </c>
      <c r="AK1445" t="s">
        <v>33</v>
      </c>
      <c r="AT1445" t="s">
        <v>75</v>
      </c>
      <c r="AV1445" t="s">
        <v>1361</v>
      </c>
      <c r="AW1445" t="s">
        <v>1362</v>
      </c>
      <c r="BA1445" t="s">
        <v>85</v>
      </c>
      <c r="BB1445" t="s">
        <v>64</v>
      </c>
    </row>
    <row r="1446" spans="1:54" x14ac:dyDescent="0.3">
      <c r="A1446">
        <v>363</v>
      </c>
      <c r="B1446" t="s">
        <v>1505</v>
      </c>
      <c r="C1446" s="1">
        <v>41202</v>
      </c>
      <c r="D1446">
        <v>10</v>
      </c>
      <c r="E1446" t="s">
        <v>290</v>
      </c>
      <c r="F1446" t="s">
        <v>206</v>
      </c>
      <c r="G1446">
        <v>0</v>
      </c>
      <c r="H1446">
        <v>2012</v>
      </c>
      <c r="I1446" t="s">
        <v>465</v>
      </c>
      <c r="K1446" t="s">
        <v>336</v>
      </c>
      <c r="L1446">
        <v>0</v>
      </c>
      <c r="M1446" t="s">
        <v>58</v>
      </c>
      <c r="N1446" t="s">
        <v>9692</v>
      </c>
      <c r="W1446">
        <v>0</v>
      </c>
      <c r="AH1446" t="s">
        <v>30</v>
      </c>
      <c r="AT1446" t="s">
        <v>75</v>
      </c>
      <c r="AV1446" t="s">
        <v>1506</v>
      </c>
      <c r="BA1446" t="s">
        <v>1459</v>
      </c>
      <c r="BB1446" t="s">
        <v>64</v>
      </c>
    </row>
    <row r="1447" spans="1:54" x14ac:dyDescent="0.3">
      <c r="A1447">
        <v>459</v>
      </c>
      <c r="B1447" t="s">
        <v>1792</v>
      </c>
      <c r="C1447" s="1">
        <v>41347</v>
      </c>
      <c r="D1447">
        <v>3</v>
      </c>
      <c r="E1447" t="s">
        <v>828</v>
      </c>
      <c r="F1447" t="s">
        <v>88</v>
      </c>
      <c r="G1447">
        <v>1</v>
      </c>
      <c r="H1447">
        <v>2013</v>
      </c>
      <c r="K1447" t="s">
        <v>430</v>
      </c>
      <c r="L1447">
        <v>1</v>
      </c>
      <c r="M1447" t="s">
        <v>58</v>
      </c>
      <c r="N1447" t="s">
        <v>9702</v>
      </c>
      <c r="W1447">
        <v>1</v>
      </c>
      <c r="AI1447" t="s">
        <v>31</v>
      </c>
      <c r="AM1447" t="s">
        <v>82</v>
      </c>
      <c r="AT1447" t="s">
        <v>75</v>
      </c>
      <c r="AV1447" t="s">
        <v>1793</v>
      </c>
      <c r="AW1447" t="s">
        <v>1794</v>
      </c>
      <c r="BA1447" t="s">
        <v>1468</v>
      </c>
      <c r="BB1447" t="s">
        <v>64</v>
      </c>
    </row>
    <row r="1448" spans="1:54" x14ac:dyDescent="0.3">
      <c r="A1448">
        <v>439</v>
      </c>
      <c r="B1448" t="s">
        <v>1740</v>
      </c>
      <c r="C1448" s="1">
        <v>41315</v>
      </c>
      <c r="D1448">
        <v>2</v>
      </c>
      <c r="E1448" t="s">
        <v>650</v>
      </c>
      <c r="F1448" t="s">
        <v>56</v>
      </c>
      <c r="G1448">
        <v>1</v>
      </c>
      <c r="H1448">
        <v>2013</v>
      </c>
      <c r="I1448" t="s">
        <v>465</v>
      </c>
      <c r="K1448" t="s">
        <v>336</v>
      </c>
      <c r="L1448">
        <v>3</v>
      </c>
      <c r="M1448" t="s">
        <v>58</v>
      </c>
      <c r="N1448" t="s">
        <v>9701</v>
      </c>
      <c r="AE1448">
        <v>3</v>
      </c>
      <c r="AJ1448" t="s">
        <v>32</v>
      </c>
      <c r="AT1448" t="s">
        <v>75</v>
      </c>
      <c r="AV1448" t="s">
        <v>1741</v>
      </c>
      <c r="AW1448" t="s">
        <v>1742</v>
      </c>
      <c r="BA1448" t="s">
        <v>1459</v>
      </c>
      <c r="BB1448" t="s">
        <v>64</v>
      </c>
    </row>
    <row r="1449" spans="1:54" x14ac:dyDescent="0.3">
      <c r="A1449">
        <v>1588</v>
      </c>
      <c r="B1449" t="s">
        <v>5942</v>
      </c>
      <c r="C1449" s="1">
        <v>42947</v>
      </c>
      <c r="D1449">
        <v>7</v>
      </c>
      <c r="E1449" t="s">
        <v>154</v>
      </c>
      <c r="F1449" t="s">
        <v>73</v>
      </c>
      <c r="H1449">
        <v>2017</v>
      </c>
      <c r="I1449" t="s">
        <v>5943</v>
      </c>
      <c r="J1449" t="s">
        <v>1332</v>
      </c>
      <c r="K1449" t="s">
        <v>81</v>
      </c>
      <c r="L1449">
        <v>3</v>
      </c>
      <c r="M1449" t="s">
        <v>58</v>
      </c>
      <c r="N1449" t="s">
        <v>9726</v>
      </c>
      <c r="AE1449">
        <v>3</v>
      </c>
      <c r="AT1449" t="s">
        <v>75</v>
      </c>
      <c r="AV1449" t="s">
        <v>5944</v>
      </c>
      <c r="AW1449" t="s">
        <v>5945</v>
      </c>
      <c r="AX1449" t="s">
        <v>5946</v>
      </c>
      <c r="AY1449">
        <v>12.114700320000001</v>
      </c>
      <c r="AZ1449">
        <v>12.8288002</v>
      </c>
      <c r="BA1449" t="s">
        <v>1335</v>
      </c>
      <c r="BB1449" t="s">
        <v>64</v>
      </c>
    </row>
    <row r="1450" spans="1:54" x14ac:dyDescent="0.3">
      <c r="A1450">
        <v>1680</v>
      </c>
      <c r="B1450" t="s">
        <v>6289</v>
      </c>
      <c r="C1450" s="1">
        <v>43099</v>
      </c>
      <c r="D1450">
        <v>12</v>
      </c>
      <c r="E1450" t="s">
        <v>390</v>
      </c>
      <c r="F1450" t="s">
        <v>206</v>
      </c>
      <c r="H1450">
        <v>2017</v>
      </c>
      <c r="J1450" t="s">
        <v>80</v>
      </c>
      <c r="K1450" t="s">
        <v>81</v>
      </c>
      <c r="L1450">
        <v>25</v>
      </c>
      <c r="M1450" t="s">
        <v>58</v>
      </c>
      <c r="N1450" t="s">
        <v>9726</v>
      </c>
      <c r="AE1450">
        <v>25</v>
      </c>
      <c r="AT1450" t="s">
        <v>75</v>
      </c>
      <c r="AV1450" t="s">
        <v>6290</v>
      </c>
      <c r="AY1450">
        <v>11.834199910000001</v>
      </c>
      <c r="AZ1450">
        <v>13.063899989999999</v>
      </c>
      <c r="BA1450" t="s">
        <v>85</v>
      </c>
      <c r="BB1450" t="s">
        <v>64</v>
      </c>
    </row>
    <row r="1451" spans="1:54" x14ac:dyDescent="0.3">
      <c r="A1451">
        <v>1683</v>
      </c>
      <c r="B1451" t="s">
        <v>6300</v>
      </c>
      <c r="C1451" s="1">
        <v>43102</v>
      </c>
      <c r="D1451">
        <v>1</v>
      </c>
      <c r="E1451" t="s">
        <v>500</v>
      </c>
      <c r="F1451" t="s">
        <v>100</v>
      </c>
      <c r="H1451">
        <v>2018</v>
      </c>
      <c r="I1451" t="s">
        <v>2103</v>
      </c>
      <c r="J1451" t="s">
        <v>233</v>
      </c>
      <c r="K1451" t="s">
        <v>81</v>
      </c>
      <c r="L1451">
        <v>0</v>
      </c>
      <c r="M1451" t="s">
        <v>58</v>
      </c>
      <c r="N1451" t="s">
        <v>9726</v>
      </c>
      <c r="AB1451">
        <v>31</v>
      </c>
      <c r="AT1451" t="s">
        <v>75</v>
      </c>
      <c r="AV1451" t="s">
        <v>6301</v>
      </c>
      <c r="AW1451" t="s">
        <v>6302</v>
      </c>
      <c r="AY1451">
        <v>12.3698101</v>
      </c>
      <c r="AZ1451">
        <v>14.21105957</v>
      </c>
      <c r="BA1451" t="s">
        <v>235</v>
      </c>
      <c r="BB1451" t="s">
        <v>64</v>
      </c>
    </row>
    <row r="1452" spans="1:54" x14ac:dyDescent="0.3">
      <c r="A1452">
        <v>1697</v>
      </c>
      <c r="B1452" t="s">
        <v>6352</v>
      </c>
      <c r="C1452" s="1">
        <v>43130</v>
      </c>
      <c r="D1452">
        <v>1</v>
      </c>
      <c r="E1452" t="s">
        <v>500</v>
      </c>
      <c r="F1452" t="s">
        <v>100</v>
      </c>
      <c r="H1452">
        <v>2018</v>
      </c>
      <c r="I1452" t="s">
        <v>6353</v>
      </c>
      <c r="J1452" t="s">
        <v>999</v>
      </c>
      <c r="K1452" t="s">
        <v>81</v>
      </c>
      <c r="L1452">
        <v>5</v>
      </c>
      <c r="M1452" t="s">
        <v>58</v>
      </c>
      <c r="N1452" t="s">
        <v>9726</v>
      </c>
      <c r="AE1452">
        <v>5</v>
      </c>
      <c r="AI1452" t="s">
        <v>31</v>
      </c>
      <c r="AT1452" t="s">
        <v>75</v>
      </c>
      <c r="AV1452" t="s">
        <v>6354</v>
      </c>
      <c r="AY1452">
        <v>12.04453</v>
      </c>
      <c r="AZ1452">
        <v>13.92063999</v>
      </c>
      <c r="BA1452" t="s">
        <v>1003</v>
      </c>
      <c r="BB1452" t="s">
        <v>64</v>
      </c>
    </row>
    <row r="1453" spans="1:54" x14ac:dyDescent="0.3">
      <c r="A1453">
        <v>1721</v>
      </c>
      <c r="B1453" t="s">
        <v>6444</v>
      </c>
      <c r="C1453" s="1">
        <v>43164</v>
      </c>
      <c r="D1453">
        <v>3</v>
      </c>
      <c r="E1453" t="s">
        <v>828</v>
      </c>
      <c r="F1453" t="s">
        <v>73</v>
      </c>
      <c r="H1453">
        <v>2018</v>
      </c>
      <c r="J1453" t="s">
        <v>999</v>
      </c>
      <c r="K1453" t="s">
        <v>81</v>
      </c>
      <c r="L1453">
        <v>3</v>
      </c>
      <c r="M1453" t="s">
        <v>58</v>
      </c>
      <c r="N1453" t="s">
        <v>9726</v>
      </c>
      <c r="AE1453">
        <v>3</v>
      </c>
      <c r="AT1453" t="s">
        <v>75</v>
      </c>
      <c r="AV1453" t="s">
        <v>6445</v>
      </c>
      <c r="AW1453" t="s">
        <v>6446</v>
      </c>
      <c r="AY1453">
        <v>12.04453</v>
      </c>
      <c r="AZ1453">
        <v>13.92063999</v>
      </c>
      <c r="BA1453" t="s">
        <v>1003</v>
      </c>
      <c r="BB1453" t="s">
        <v>64</v>
      </c>
    </row>
    <row r="1454" spans="1:54" x14ac:dyDescent="0.3">
      <c r="A1454">
        <v>1722</v>
      </c>
      <c r="B1454" t="s">
        <v>6447</v>
      </c>
      <c r="C1454" s="1">
        <v>43165</v>
      </c>
      <c r="D1454">
        <v>3</v>
      </c>
      <c r="E1454" t="s">
        <v>828</v>
      </c>
      <c r="F1454" t="s">
        <v>100</v>
      </c>
      <c r="H1454">
        <v>2018</v>
      </c>
      <c r="J1454" t="s">
        <v>999</v>
      </c>
      <c r="K1454" t="s">
        <v>81</v>
      </c>
      <c r="L1454">
        <v>4</v>
      </c>
      <c r="M1454" t="s">
        <v>58</v>
      </c>
      <c r="N1454" t="s">
        <v>9726</v>
      </c>
      <c r="AE1454">
        <v>4</v>
      </c>
      <c r="AH1454" t="s">
        <v>30</v>
      </c>
      <c r="AT1454" t="s">
        <v>75</v>
      </c>
      <c r="AV1454" t="s">
        <v>6445</v>
      </c>
      <c r="AW1454" t="s">
        <v>6446</v>
      </c>
      <c r="AY1454">
        <v>12.04453</v>
      </c>
      <c r="AZ1454">
        <v>13.92063999</v>
      </c>
      <c r="BA1454" t="s">
        <v>1003</v>
      </c>
      <c r="BB1454" t="s">
        <v>64</v>
      </c>
    </row>
    <row r="1455" spans="1:54" x14ac:dyDescent="0.3">
      <c r="A1455">
        <v>1838</v>
      </c>
      <c r="B1455" t="s">
        <v>6902</v>
      </c>
      <c r="C1455" s="1">
        <v>43421</v>
      </c>
      <c r="D1455">
        <v>11</v>
      </c>
      <c r="E1455" t="s">
        <v>327</v>
      </c>
      <c r="F1455" t="s">
        <v>206</v>
      </c>
      <c r="H1455">
        <v>2018</v>
      </c>
      <c r="I1455" t="s">
        <v>6903</v>
      </c>
      <c r="J1455" t="s">
        <v>233</v>
      </c>
      <c r="K1455" t="s">
        <v>81</v>
      </c>
      <c r="L1455">
        <v>0</v>
      </c>
      <c r="M1455" t="s">
        <v>58</v>
      </c>
      <c r="N1455" t="s">
        <v>9726</v>
      </c>
      <c r="AB1455">
        <v>50</v>
      </c>
      <c r="AT1455" t="s">
        <v>75</v>
      </c>
      <c r="AV1455" t="s">
        <v>6904</v>
      </c>
      <c r="AW1455" t="s">
        <v>6905</v>
      </c>
      <c r="AX1455" t="s">
        <v>6906</v>
      </c>
      <c r="AY1455">
        <v>12.369809999999999</v>
      </c>
      <c r="AZ1455">
        <v>14.21105957</v>
      </c>
      <c r="BA1455" t="s">
        <v>235</v>
      </c>
      <c r="BB1455" t="s">
        <v>64</v>
      </c>
    </row>
    <row r="1456" spans="1:54" x14ac:dyDescent="0.3">
      <c r="A1456">
        <v>1953</v>
      </c>
      <c r="B1456" t="s">
        <v>7348</v>
      </c>
      <c r="C1456" s="1">
        <v>43585</v>
      </c>
      <c r="D1456">
        <v>4</v>
      </c>
      <c r="E1456" t="s">
        <v>949</v>
      </c>
      <c r="F1456" t="s">
        <v>100</v>
      </c>
      <c r="H1456">
        <v>2019</v>
      </c>
      <c r="I1456" t="s">
        <v>5343</v>
      </c>
      <c r="J1456" t="s">
        <v>1819</v>
      </c>
      <c r="K1456" t="s">
        <v>81</v>
      </c>
      <c r="L1456">
        <v>14</v>
      </c>
      <c r="M1456" t="s">
        <v>58</v>
      </c>
      <c r="N1456" t="s">
        <v>9726</v>
      </c>
      <c r="AE1456">
        <v>14</v>
      </c>
      <c r="AI1456" t="s">
        <v>31</v>
      </c>
      <c r="AT1456" t="s">
        <v>75</v>
      </c>
      <c r="AV1456" t="s">
        <v>7349</v>
      </c>
      <c r="AW1456" t="s">
        <v>7350</v>
      </c>
      <c r="AX1456" t="s">
        <v>7351</v>
      </c>
      <c r="AY1456">
        <v>12.67615</v>
      </c>
      <c r="AZ1456">
        <v>13.61752033</v>
      </c>
      <c r="BA1456" t="s">
        <v>1822</v>
      </c>
      <c r="BB1456" t="s">
        <v>64</v>
      </c>
    </row>
    <row r="1457" spans="1:54" x14ac:dyDescent="0.3">
      <c r="A1457">
        <v>2112</v>
      </c>
      <c r="B1457" t="s">
        <v>7938</v>
      </c>
      <c r="C1457" s="1">
        <v>43853</v>
      </c>
      <c r="D1457">
        <v>1</v>
      </c>
      <c r="E1457" t="s">
        <v>500</v>
      </c>
      <c r="F1457" t="s">
        <v>88</v>
      </c>
      <c r="H1457">
        <v>2020</v>
      </c>
      <c r="I1457" t="s">
        <v>7939</v>
      </c>
      <c r="J1457" t="s">
        <v>999</v>
      </c>
      <c r="K1457" t="s">
        <v>81</v>
      </c>
      <c r="L1457">
        <v>10</v>
      </c>
      <c r="M1457" t="s">
        <v>58</v>
      </c>
      <c r="N1457" t="s">
        <v>9726</v>
      </c>
      <c r="AE1457">
        <v>10</v>
      </c>
      <c r="AI1457" t="s">
        <v>31</v>
      </c>
      <c r="AT1457" t="s">
        <v>75</v>
      </c>
      <c r="AV1457" t="s">
        <v>7940</v>
      </c>
      <c r="AW1457" t="s">
        <v>7941</v>
      </c>
      <c r="AX1457" t="s">
        <v>7942</v>
      </c>
      <c r="AY1457">
        <v>12.04453</v>
      </c>
      <c r="AZ1457">
        <v>13.92063999</v>
      </c>
      <c r="BA1457" t="s">
        <v>1003</v>
      </c>
      <c r="BB1457" t="s">
        <v>64</v>
      </c>
    </row>
    <row r="1458" spans="1:54" x14ac:dyDescent="0.3">
      <c r="A1458">
        <v>2282</v>
      </c>
      <c r="B1458" t="s">
        <v>8527</v>
      </c>
      <c r="C1458" s="1">
        <v>44189</v>
      </c>
      <c r="D1458">
        <v>12</v>
      </c>
      <c r="E1458" t="s">
        <v>390</v>
      </c>
      <c r="F1458" t="s">
        <v>88</v>
      </c>
      <c r="H1458">
        <v>2020</v>
      </c>
      <c r="I1458" t="s">
        <v>8528</v>
      </c>
      <c r="J1458" t="s">
        <v>233</v>
      </c>
      <c r="K1458" t="s">
        <v>81</v>
      </c>
      <c r="L1458">
        <v>3</v>
      </c>
      <c r="M1458" t="s">
        <v>58</v>
      </c>
      <c r="N1458" t="s">
        <v>9726</v>
      </c>
      <c r="AB1458">
        <v>40</v>
      </c>
      <c r="AE1458">
        <v>3</v>
      </c>
      <c r="AT1458" t="s">
        <v>75</v>
      </c>
      <c r="AV1458" t="s">
        <v>8529</v>
      </c>
      <c r="AY1458">
        <v>12.345307</v>
      </c>
      <c r="AZ1458">
        <v>14.184533119999999</v>
      </c>
      <c r="BA1458" t="s">
        <v>235</v>
      </c>
      <c r="BB1458" t="s">
        <v>64</v>
      </c>
    </row>
    <row r="1459" spans="1:54" x14ac:dyDescent="0.3">
      <c r="A1459">
        <v>701</v>
      </c>
      <c r="B1459" t="s">
        <v>2624</v>
      </c>
      <c r="C1459" s="1">
        <v>41785</v>
      </c>
      <c r="D1459">
        <v>5</v>
      </c>
      <c r="E1459" t="s">
        <v>55</v>
      </c>
      <c r="F1459" t="s">
        <v>73</v>
      </c>
      <c r="H1459">
        <v>2014</v>
      </c>
      <c r="I1459" t="s">
        <v>1543</v>
      </c>
      <c r="J1459" t="s">
        <v>1376</v>
      </c>
      <c r="K1459" t="s">
        <v>336</v>
      </c>
      <c r="L1459">
        <v>45</v>
      </c>
      <c r="M1459" t="s">
        <v>58</v>
      </c>
      <c r="N1459" t="s">
        <v>9717</v>
      </c>
      <c r="W1459">
        <v>45</v>
      </c>
      <c r="AH1459" t="s">
        <v>30</v>
      </c>
      <c r="AI1459" t="s">
        <v>31</v>
      </c>
      <c r="AL1459" t="s">
        <v>75</v>
      </c>
      <c r="AT1459" t="s">
        <v>75</v>
      </c>
      <c r="AU1459" t="s">
        <v>2625</v>
      </c>
      <c r="AV1459" t="s">
        <v>2626</v>
      </c>
      <c r="AW1459" t="s">
        <v>2627</v>
      </c>
      <c r="AX1459" t="s">
        <v>2628</v>
      </c>
      <c r="AY1459">
        <v>11.500060080000001</v>
      </c>
      <c r="AZ1459">
        <v>11.93356037</v>
      </c>
      <c r="BA1459" t="s">
        <v>1378</v>
      </c>
      <c r="BB1459" t="s">
        <v>64</v>
      </c>
    </row>
    <row r="1460" spans="1:54" x14ac:dyDescent="0.3">
      <c r="A1460">
        <v>798</v>
      </c>
      <c r="B1460" t="s">
        <v>3012</v>
      </c>
      <c r="C1460" s="1">
        <v>41890</v>
      </c>
      <c r="D1460">
        <v>9</v>
      </c>
      <c r="E1460" t="s">
        <v>263</v>
      </c>
      <c r="F1460" t="s">
        <v>73</v>
      </c>
      <c r="H1460">
        <v>2014</v>
      </c>
      <c r="I1460" t="s">
        <v>3013</v>
      </c>
      <c r="J1460" t="s">
        <v>478</v>
      </c>
      <c r="K1460" t="s">
        <v>251</v>
      </c>
      <c r="L1460">
        <v>24</v>
      </c>
      <c r="M1460" t="s">
        <v>58</v>
      </c>
      <c r="N1460" t="s">
        <v>9663</v>
      </c>
      <c r="W1460">
        <v>24</v>
      </c>
      <c r="AI1460" t="s">
        <v>31</v>
      </c>
      <c r="AV1460" t="s">
        <v>3014</v>
      </c>
      <c r="AW1460" t="s">
        <v>3015</v>
      </c>
      <c r="AX1460" t="s">
        <v>3016</v>
      </c>
      <c r="AY1460">
        <v>10.25502968</v>
      </c>
      <c r="AZ1460">
        <v>13.277830120000001</v>
      </c>
      <c r="BA1460" t="s">
        <v>481</v>
      </c>
      <c r="BB1460" t="s">
        <v>64</v>
      </c>
    </row>
    <row r="1461" spans="1:54" x14ac:dyDescent="0.3">
      <c r="A1461">
        <v>804</v>
      </c>
      <c r="B1461" t="s">
        <v>3033</v>
      </c>
      <c r="C1461" s="1">
        <v>41896</v>
      </c>
      <c r="D1461">
        <v>9</v>
      </c>
      <c r="E1461" t="s">
        <v>263</v>
      </c>
      <c r="F1461" t="s">
        <v>56</v>
      </c>
      <c r="H1461">
        <v>2014</v>
      </c>
      <c r="J1461" t="s">
        <v>3034</v>
      </c>
      <c r="K1461" t="s">
        <v>643</v>
      </c>
      <c r="L1461">
        <v>0</v>
      </c>
      <c r="M1461" t="s">
        <v>58</v>
      </c>
      <c r="N1461" t="s">
        <v>9663</v>
      </c>
      <c r="W1461">
        <v>0</v>
      </c>
      <c r="AI1461" t="s">
        <v>31</v>
      </c>
      <c r="AV1461" t="s">
        <v>3035</v>
      </c>
      <c r="AY1461">
        <v>7.8100399969999996</v>
      </c>
      <c r="AZ1461">
        <v>6.7407798769999996</v>
      </c>
      <c r="BA1461" t="s">
        <v>3036</v>
      </c>
      <c r="BB1461" t="s">
        <v>64</v>
      </c>
    </row>
    <row r="1462" spans="1:54" x14ac:dyDescent="0.3">
      <c r="A1462">
        <v>827</v>
      </c>
      <c r="B1462" t="s">
        <v>3115</v>
      </c>
      <c r="C1462" s="1">
        <v>41933</v>
      </c>
      <c r="D1462">
        <v>10</v>
      </c>
      <c r="E1462" t="s">
        <v>290</v>
      </c>
      <c r="F1462" t="s">
        <v>100</v>
      </c>
      <c r="H1462">
        <v>2014</v>
      </c>
      <c r="J1462" t="s">
        <v>117</v>
      </c>
      <c r="K1462" t="s">
        <v>81</v>
      </c>
      <c r="L1462">
        <v>1</v>
      </c>
      <c r="M1462" t="s">
        <v>58</v>
      </c>
      <c r="N1462" t="s">
        <v>9663</v>
      </c>
      <c r="W1462">
        <v>1</v>
      </c>
      <c r="AI1462" t="s">
        <v>31</v>
      </c>
      <c r="AV1462" t="s">
        <v>3116</v>
      </c>
      <c r="AY1462">
        <v>11.148200040000001</v>
      </c>
      <c r="AZ1462">
        <v>12.7560997</v>
      </c>
      <c r="BA1462" t="s">
        <v>120</v>
      </c>
      <c r="BB1462" t="s">
        <v>64</v>
      </c>
    </row>
    <row r="1463" spans="1:54" x14ac:dyDescent="0.3">
      <c r="A1463">
        <v>835</v>
      </c>
      <c r="B1463" t="s">
        <v>3143</v>
      </c>
      <c r="C1463" s="1">
        <v>41941</v>
      </c>
      <c r="D1463">
        <v>10</v>
      </c>
      <c r="E1463" t="s">
        <v>290</v>
      </c>
      <c r="F1463" t="s">
        <v>169</v>
      </c>
      <c r="H1463">
        <v>2014</v>
      </c>
      <c r="I1463" t="s">
        <v>477</v>
      </c>
      <c r="J1463" t="s">
        <v>3144</v>
      </c>
      <c r="K1463" t="s">
        <v>251</v>
      </c>
      <c r="L1463">
        <v>24</v>
      </c>
      <c r="M1463" t="s">
        <v>58</v>
      </c>
      <c r="N1463" t="s">
        <v>9663</v>
      </c>
      <c r="AE1463">
        <v>24</v>
      </c>
      <c r="AI1463" t="s">
        <v>31</v>
      </c>
      <c r="AO1463" t="s">
        <v>59</v>
      </c>
      <c r="AT1463" t="s">
        <v>75</v>
      </c>
      <c r="AU1463" t="s">
        <v>3145</v>
      </c>
      <c r="AV1463" t="s">
        <v>3146</v>
      </c>
      <c r="AW1463" t="s">
        <v>3147</v>
      </c>
      <c r="AX1463" t="s">
        <v>3148</v>
      </c>
      <c r="AY1463">
        <v>10.264940259999999</v>
      </c>
      <c r="AZ1463">
        <v>13.2697897</v>
      </c>
      <c r="BA1463" t="s">
        <v>3149</v>
      </c>
      <c r="BB1463" t="s">
        <v>64</v>
      </c>
    </row>
    <row r="1464" spans="1:54" x14ac:dyDescent="0.3">
      <c r="A1464">
        <v>885</v>
      </c>
      <c r="B1464" t="s">
        <v>3338</v>
      </c>
      <c r="C1464" s="1">
        <v>41993</v>
      </c>
      <c r="D1464">
        <v>12</v>
      </c>
      <c r="E1464" t="s">
        <v>390</v>
      </c>
      <c r="F1464" t="s">
        <v>206</v>
      </c>
      <c r="H1464">
        <v>2014</v>
      </c>
      <c r="I1464" t="s">
        <v>3339</v>
      </c>
      <c r="J1464" t="s">
        <v>931</v>
      </c>
      <c r="K1464" t="s">
        <v>336</v>
      </c>
      <c r="L1464">
        <v>0</v>
      </c>
      <c r="M1464" t="s">
        <v>58</v>
      </c>
      <c r="N1464" t="s">
        <v>9663</v>
      </c>
      <c r="V1464">
        <v>0</v>
      </c>
      <c r="W1464">
        <v>0</v>
      </c>
      <c r="AI1464" t="s">
        <v>31</v>
      </c>
      <c r="AO1464" t="s">
        <v>59</v>
      </c>
      <c r="AT1464" t="s">
        <v>75</v>
      </c>
      <c r="AV1464" t="s">
        <v>3340</v>
      </c>
      <c r="AY1464">
        <v>11.677089690000001</v>
      </c>
      <c r="AZ1464">
        <v>11.326689719999999</v>
      </c>
      <c r="BA1464" t="s">
        <v>932</v>
      </c>
      <c r="BB1464" t="s">
        <v>64</v>
      </c>
    </row>
    <row r="1465" spans="1:54" x14ac:dyDescent="0.3">
      <c r="A1465">
        <v>905</v>
      </c>
      <c r="B1465" t="s">
        <v>3413</v>
      </c>
      <c r="C1465" s="1">
        <v>42007</v>
      </c>
      <c r="D1465">
        <v>1</v>
      </c>
      <c r="E1465" t="s">
        <v>500</v>
      </c>
      <c r="F1465" t="s">
        <v>206</v>
      </c>
      <c r="H1465">
        <v>2015</v>
      </c>
      <c r="I1465" t="s">
        <v>1876</v>
      </c>
      <c r="J1465" t="s">
        <v>414</v>
      </c>
      <c r="K1465" t="s">
        <v>81</v>
      </c>
      <c r="L1465">
        <v>100</v>
      </c>
      <c r="M1465" t="s">
        <v>58</v>
      </c>
      <c r="N1465" t="s">
        <v>9663</v>
      </c>
      <c r="W1465">
        <v>14</v>
      </c>
      <c r="AE1465">
        <v>86</v>
      </c>
      <c r="AH1465" t="s">
        <v>30</v>
      </c>
      <c r="AI1465" t="s">
        <v>31</v>
      </c>
      <c r="AO1465" t="s">
        <v>59</v>
      </c>
      <c r="AV1465" t="s">
        <v>3414</v>
      </c>
      <c r="AW1465" t="s">
        <v>3415</v>
      </c>
      <c r="AX1465" t="s">
        <v>3416</v>
      </c>
      <c r="AY1465">
        <v>12.925399779999999</v>
      </c>
      <c r="AZ1465">
        <v>13.559900280000001</v>
      </c>
      <c r="BA1465" t="s">
        <v>417</v>
      </c>
      <c r="BB1465" t="s">
        <v>64</v>
      </c>
    </row>
    <row r="1466" spans="1:54" x14ac:dyDescent="0.3">
      <c r="A1466">
        <v>1023</v>
      </c>
      <c r="B1466" t="s">
        <v>3846</v>
      </c>
      <c r="C1466" s="1">
        <v>42109</v>
      </c>
      <c r="D1466">
        <v>4</v>
      </c>
      <c r="E1466" t="s">
        <v>949</v>
      </c>
      <c r="F1466" t="s">
        <v>169</v>
      </c>
      <c r="H1466">
        <v>2015</v>
      </c>
      <c r="J1466" t="s">
        <v>1498</v>
      </c>
      <c r="K1466" t="s">
        <v>81</v>
      </c>
      <c r="L1466">
        <v>12</v>
      </c>
      <c r="M1466" t="s">
        <v>58</v>
      </c>
      <c r="N1466" t="s">
        <v>9663</v>
      </c>
      <c r="AE1466">
        <v>12</v>
      </c>
      <c r="AL1466" t="s">
        <v>75</v>
      </c>
      <c r="AT1466" t="s">
        <v>75</v>
      </c>
      <c r="AV1466" t="s">
        <v>3847</v>
      </c>
      <c r="AW1466" t="s">
        <v>3848</v>
      </c>
      <c r="AY1466">
        <v>11.0854</v>
      </c>
      <c r="AZ1466">
        <v>13.69190025</v>
      </c>
      <c r="BA1466" t="s">
        <v>1499</v>
      </c>
      <c r="BB1466" t="s">
        <v>64</v>
      </c>
    </row>
    <row r="1467" spans="1:54" x14ac:dyDescent="0.3">
      <c r="A1467">
        <v>1024</v>
      </c>
      <c r="B1467" t="s">
        <v>3849</v>
      </c>
      <c r="C1467" s="1">
        <v>42113</v>
      </c>
      <c r="D1467">
        <v>4</v>
      </c>
      <c r="E1467" t="s">
        <v>949</v>
      </c>
      <c r="F1467" t="s">
        <v>56</v>
      </c>
      <c r="H1467">
        <v>2015</v>
      </c>
      <c r="I1467" t="s">
        <v>1876</v>
      </c>
      <c r="J1467" t="s">
        <v>414</v>
      </c>
      <c r="K1467" t="s">
        <v>81</v>
      </c>
      <c r="L1467">
        <v>2</v>
      </c>
      <c r="M1467" t="s">
        <v>58</v>
      </c>
      <c r="N1467" t="s">
        <v>9663</v>
      </c>
      <c r="W1467">
        <v>2</v>
      </c>
      <c r="AH1467" t="s">
        <v>30</v>
      </c>
      <c r="AI1467" t="s">
        <v>31</v>
      </c>
      <c r="AT1467" t="s">
        <v>75</v>
      </c>
      <c r="AV1467" t="s">
        <v>3850</v>
      </c>
      <c r="AW1467" t="s">
        <v>3851</v>
      </c>
      <c r="AY1467">
        <v>12.9254</v>
      </c>
      <c r="AZ1467">
        <v>13.559900280000001</v>
      </c>
      <c r="BA1467" t="s">
        <v>417</v>
      </c>
      <c r="BB1467" t="s">
        <v>64</v>
      </c>
    </row>
    <row r="1468" spans="1:54" x14ac:dyDescent="0.3">
      <c r="A1468">
        <v>1027</v>
      </c>
      <c r="B1468" t="s">
        <v>3862</v>
      </c>
      <c r="C1468" s="1">
        <v>42117</v>
      </c>
      <c r="D1468">
        <v>4</v>
      </c>
      <c r="E1468" t="s">
        <v>949</v>
      </c>
      <c r="F1468" t="s">
        <v>88</v>
      </c>
      <c r="H1468">
        <v>2015</v>
      </c>
      <c r="I1468" t="s">
        <v>2601</v>
      </c>
      <c r="J1468" t="s">
        <v>1683</v>
      </c>
      <c r="K1468" t="s">
        <v>81</v>
      </c>
      <c r="L1468">
        <v>40</v>
      </c>
      <c r="M1468" t="s">
        <v>58</v>
      </c>
      <c r="N1468" t="s">
        <v>9663</v>
      </c>
      <c r="AE1468">
        <v>40</v>
      </c>
      <c r="AH1468" t="s">
        <v>30</v>
      </c>
      <c r="AI1468" t="s">
        <v>31</v>
      </c>
      <c r="AT1468" t="s">
        <v>75</v>
      </c>
      <c r="AU1468" t="s">
        <v>3863</v>
      </c>
      <c r="AV1468" t="s">
        <v>3864</v>
      </c>
      <c r="AW1468" t="s">
        <v>3865</v>
      </c>
      <c r="AY1468">
        <v>12.241199999999999</v>
      </c>
      <c r="AZ1468">
        <v>13.869500159999999</v>
      </c>
      <c r="BA1468" t="s">
        <v>1686</v>
      </c>
      <c r="BB1468" t="s">
        <v>64</v>
      </c>
    </row>
    <row r="1469" spans="1:54" x14ac:dyDescent="0.3">
      <c r="A1469">
        <v>1028</v>
      </c>
      <c r="B1469" t="s">
        <v>3866</v>
      </c>
      <c r="C1469" s="1">
        <v>42119</v>
      </c>
      <c r="D1469">
        <v>4</v>
      </c>
      <c r="E1469" t="s">
        <v>949</v>
      </c>
      <c r="F1469" t="s">
        <v>206</v>
      </c>
      <c r="H1469">
        <v>2015</v>
      </c>
      <c r="L1469">
        <v>230</v>
      </c>
      <c r="M1469" t="s">
        <v>58</v>
      </c>
      <c r="N1469" t="s">
        <v>9663</v>
      </c>
      <c r="V1469">
        <v>156</v>
      </c>
      <c r="W1469">
        <v>46</v>
      </c>
      <c r="AE1469">
        <v>28</v>
      </c>
      <c r="AI1469" t="s">
        <v>31</v>
      </c>
      <c r="AO1469" t="s">
        <v>59</v>
      </c>
      <c r="AT1469" t="s">
        <v>75</v>
      </c>
      <c r="AV1469" t="s">
        <v>3867</v>
      </c>
      <c r="AW1469" t="s">
        <v>3868</v>
      </c>
      <c r="AX1469" t="s">
        <v>3869</v>
      </c>
      <c r="AY1469">
        <v>14.8399</v>
      </c>
      <c r="AZ1469">
        <v>5.7221999170000002</v>
      </c>
      <c r="BA1469" t="s">
        <v>3004</v>
      </c>
      <c r="BB1469" t="s">
        <v>64</v>
      </c>
    </row>
    <row r="1470" spans="1:54" x14ac:dyDescent="0.3">
      <c r="A1470">
        <v>1030</v>
      </c>
      <c r="B1470" t="s">
        <v>3875</v>
      </c>
      <c r="C1470" s="1">
        <v>42119</v>
      </c>
      <c r="D1470">
        <v>4</v>
      </c>
      <c r="E1470" t="s">
        <v>949</v>
      </c>
      <c r="F1470" t="s">
        <v>206</v>
      </c>
      <c r="H1470">
        <v>2015</v>
      </c>
      <c r="J1470" t="s">
        <v>1115</v>
      </c>
      <c r="K1470" t="s">
        <v>356</v>
      </c>
      <c r="L1470">
        <v>15</v>
      </c>
      <c r="M1470" t="s">
        <v>58</v>
      </c>
      <c r="N1470" t="s">
        <v>9663</v>
      </c>
      <c r="V1470">
        <v>10</v>
      </c>
      <c r="W1470">
        <v>2</v>
      </c>
      <c r="AE1470">
        <v>3</v>
      </c>
      <c r="AI1470" t="s">
        <v>31</v>
      </c>
      <c r="AO1470" t="s">
        <v>59</v>
      </c>
      <c r="AU1470" t="s">
        <v>3876</v>
      </c>
      <c r="AV1470" t="s">
        <v>3877</v>
      </c>
      <c r="AY1470">
        <v>9.5595055000000002</v>
      </c>
      <c r="AZ1470">
        <v>8.0778808590000004</v>
      </c>
      <c r="BA1470" t="s">
        <v>3878</v>
      </c>
      <c r="BB1470" t="s">
        <v>64</v>
      </c>
    </row>
    <row r="1471" spans="1:54" x14ac:dyDescent="0.3">
      <c r="A1471">
        <v>1065</v>
      </c>
      <c r="B1471" t="s">
        <v>4002</v>
      </c>
      <c r="C1471" s="1">
        <v>42161</v>
      </c>
      <c r="D1471">
        <v>6</v>
      </c>
      <c r="E1471" t="s">
        <v>87</v>
      </c>
      <c r="F1471" t="s">
        <v>206</v>
      </c>
      <c r="H1471">
        <v>2015</v>
      </c>
      <c r="I1471" t="s">
        <v>4003</v>
      </c>
      <c r="J1471" t="s">
        <v>736</v>
      </c>
      <c r="K1471" t="s">
        <v>81</v>
      </c>
      <c r="L1471">
        <v>0</v>
      </c>
      <c r="M1471" t="s">
        <v>58</v>
      </c>
      <c r="N1471" t="s">
        <v>9663</v>
      </c>
      <c r="AE1471">
        <v>0</v>
      </c>
      <c r="AH1471" t="s">
        <v>30</v>
      </c>
      <c r="AT1471" t="s">
        <v>75</v>
      </c>
      <c r="AV1471" t="s">
        <v>4001</v>
      </c>
      <c r="AY1471">
        <v>11.6463</v>
      </c>
      <c r="AZ1471">
        <v>13.4211998</v>
      </c>
      <c r="BA1471" t="s">
        <v>739</v>
      </c>
      <c r="BB1471" t="s">
        <v>64</v>
      </c>
    </row>
    <row r="1472" spans="1:54" x14ac:dyDescent="0.3">
      <c r="A1472">
        <v>1095</v>
      </c>
      <c r="B1472" t="s">
        <v>4114</v>
      </c>
      <c r="C1472" s="1">
        <v>42192</v>
      </c>
      <c r="D1472">
        <v>7</v>
      </c>
      <c r="E1472" t="s">
        <v>154</v>
      </c>
      <c r="F1472" t="s">
        <v>100</v>
      </c>
      <c r="H1472">
        <v>2015</v>
      </c>
      <c r="I1472" t="s">
        <v>613</v>
      </c>
      <c r="J1472" t="s">
        <v>117</v>
      </c>
      <c r="K1472" t="s">
        <v>81</v>
      </c>
      <c r="L1472">
        <v>5</v>
      </c>
      <c r="M1472" t="s">
        <v>58</v>
      </c>
      <c r="N1472" t="s">
        <v>9663</v>
      </c>
      <c r="V1472">
        <v>1</v>
      </c>
      <c r="AE1472">
        <v>4</v>
      </c>
      <c r="AK1472" t="s">
        <v>33</v>
      </c>
      <c r="AT1472" t="s">
        <v>75</v>
      </c>
      <c r="AV1472" t="s">
        <v>4113</v>
      </c>
      <c r="AW1472" t="s">
        <v>4115</v>
      </c>
      <c r="AX1472" t="s">
        <v>4116</v>
      </c>
      <c r="AY1472">
        <v>11.148200040000001</v>
      </c>
      <c r="AZ1472">
        <v>12.7560997</v>
      </c>
      <c r="BA1472" t="s">
        <v>120</v>
      </c>
      <c r="BB1472" t="s">
        <v>64</v>
      </c>
    </row>
    <row r="1473" spans="1:54" x14ac:dyDescent="0.3">
      <c r="A1473">
        <v>1108</v>
      </c>
      <c r="B1473" t="s">
        <v>4161</v>
      </c>
      <c r="C1473" s="1">
        <v>42198</v>
      </c>
      <c r="D1473">
        <v>7</v>
      </c>
      <c r="E1473" t="s">
        <v>154</v>
      </c>
      <c r="F1473" t="s">
        <v>73</v>
      </c>
      <c r="H1473">
        <v>2015</v>
      </c>
      <c r="J1473" t="s">
        <v>80</v>
      </c>
      <c r="K1473" t="s">
        <v>81</v>
      </c>
      <c r="L1473">
        <v>2</v>
      </c>
      <c r="M1473" t="s">
        <v>58</v>
      </c>
      <c r="N1473" t="s">
        <v>9663</v>
      </c>
      <c r="V1473">
        <v>1</v>
      </c>
      <c r="Y1473">
        <v>1</v>
      </c>
      <c r="AK1473" t="s">
        <v>33</v>
      </c>
      <c r="AT1473" t="s">
        <v>75</v>
      </c>
      <c r="AU1473" t="s">
        <v>4162</v>
      </c>
      <c r="AV1473" t="s">
        <v>4163</v>
      </c>
      <c r="AW1473" t="s">
        <v>4164</v>
      </c>
      <c r="AX1473" t="s">
        <v>4165</v>
      </c>
      <c r="AY1473">
        <v>11.848400120000001</v>
      </c>
      <c r="AZ1473">
        <v>13.17329979</v>
      </c>
      <c r="BA1473" t="s">
        <v>85</v>
      </c>
      <c r="BB1473" t="s">
        <v>64</v>
      </c>
    </row>
    <row r="1474" spans="1:54" x14ac:dyDescent="0.3">
      <c r="A1474">
        <v>1121</v>
      </c>
      <c r="B1474" t="s">
        <v>4212</v>
      </c>
      <c r="C1474" s="1">
        <v>42206</v>
      </c>
      <c r="D1474">
        <v>7</v>
      </c>
      <c r="E1474" t="s">
        <v>154</v>
      </c>
      <c r="F1474" t="s">
        <v>100</v>
      </c>
      <c r="H1474">
        <v>2015</v>
      </c>
      <c r="I1474" t="s">
        <v>2333</v>
      </c>
      <c r="J1474" t="s">
        <v>94</v>
      </c>
      <c r="K1474" t="s">
        <v>81</v>
      </c>
      <c r="L1474">
        <v>2</v>
      </c>
      <c r="M1474" t="s">
        <v>58</v>
      </c>
      <c r="N1474" t="s">
        <v>9663</v>
      </c>
      <c r="V1474">
        <v>1</v>
      </c>
      <c r="AE1474">
        <v>1</v>
      </c>
      <c r="AK1474" t="s">
        <v>33</v>
      </c>
      <c r="AL1474" t="s">
        <v>75</v>
      </c>
      <c r="AT1474" t="s">
        <v>75</v>
      </c>
      <c r="AV1474" t="s">
        <v>4213</v>
      </c>
      <c r="AW1474" t="s">
        <v>4214</v>
      </c>
      <c r="AX1474" t="s">
        <v>4215</v>
      </c>
      <c r="AY1474">
        <v>10.61758041</v>
      </c>
      <c r="AZ1474">
        <v>12.17827988</v>
      </c>
      <c r="BA1474" t="s">
        <v>98</v>
      </c>
      <c r="BB1474" t="s">
        <v>64</v>
      </c>
    </row>
    <row r="1475" spans="1:54" x14ac:dyDescent="0.3">
      <c r="A1475">
        <v>1134</v>
      </c>
      <c r="B1475" t="s">
        <v>4257</v>
      </c>
      <c r="C1475" s="1">
        <v>42212</v>
      </c>
      <c r="D1475">
        <v>7</v>
      </c>
      <c r="E1475" t="s">
        <v>154</v>
      </c>
      <c r="F1475" t="s">
        <v>73</v>
      </c>
      <c r="H1475">
        <v>2015</v>
      </c>
      <c r="I1475" t="s">
        <v>2333</v>
      </c>
      <c r="J1475" t="s">
        <v>94</v>
      </c>
      <c r="K1475" t="s">
        <v>81</v>
      </c>
      <c r="L1475">
        <v>0</v>
      </c>
      <c r="M1475" t="s">
        <v>58</v>
      </c>
      <c r="N1475" t="s">
        <v>9663</v>
      </c>
      <c r="AE1475">
        <v>0</v>
      </c>
      <c r="AT1475" t="s">
        <v>75</v>
      </c>
      <c r="AV1475" t="s">
        <v>4258</v>
      </c>
      <c r="AW1475" t="s">
        <v>4259</v>
      </c>
      <c r="AX1475" t="s">
        <v>4260</v>
      </c>
      <c r="AY1475">
        <v>10.61758041</v>
      </c>
      <c r="AZ1475">
        <v>12.17827988</v>
      </c>
      <c r="BA1475" t="s">
        <v>98</v>
      </c>
      <c r="BB1475" t="s">
        <v>64</v>
      </c>
    </row>
    <row r="1476" spans="1:54" x14ac:dyDescent="0.3">
      <c r="A1476">
        <v>1157</v>
      </c>
      <c r="B1476" t="s">
        <v>4348</v>
      </c>
      <c r="C1476" s="1">
        <v>42237</v>
      </c>
      <c r="D1476">
        <v>8</v>
      </c>
      <c r="E1476" t="s">
        <v>212</v>
      </c>
      <c r="F1476" t="s">
        <v>203</v>
      </c>
      <c r="H1476">
        <v>2015</v>
      </c>
      <c r="J1476" t="s">
        <v>1552</v>
      </c>
      <c r="K1476" t="s">
        <v>81</v>
      </c>
      <c r="L1476">
        <v>2</v>
      </c>
      <c r="M1476" t="s">
        <v>58</v>
      </c>
      <c r="N1476" t="s">
        <v>9663</v>
      </c>
      <c r="W1476">
        <v>2</v>
      </c>
      <c r="AH1476" t="s">
        <v>30</v>
      </c>
      <c r="AT1476" t="s">
        <v>75</v>
      </c>
      <c r="AV1476" t="s">
        <v>4349</v>
      </c>
      <c r="AW1476" t="s">
        <v>4347</v>
      </c>
      <c r="AY1476">
        <v>12.944910050000001</v>
      </c>
      <c r="AZ1476">
        <v>13.178489689999999</v>
      </c>
      <c r="BA1476" t="s">
        <v>1554</v>
      </c>
      <c r="BB1476" t="s">
        <v>64</v>
      </c>
    </row>
    <row r="1477" spans="1:54" x14ac:dyDescent="0.3">
      <c r="A1477">
        <v>1158</v>
      </c>
      <c r="B1477" t="s">
        <v>4350</v>
      </c>
      <c r="C1477" s="1">
        <v>42239</v>
      </c>
      <c r="D1477">
        <v>8</v>
      </c>
      <c r="E1477" t="s">
        <v>212</v>
      </c>
      <c r="F1477" t="s">
        <v>56</v>
      </c>
      <c r="H1477">
        <v>2015</v>
      </c>
      <c r="I1477" t="s">
        <v>4351</v>
      </c>
      <c r="J1477" t="s">
        <v>999</v>
      </c>
      <c r="K1477" t="s">
        <v>81</v>
      </c>
      <c r="L1477">
        <v>11</v>
      </c>
      <c r="M1477" t="s">
        <v>58</v>
      </c>
      <c r="N1477" t="s">
        <v>9663</v>
      </c>
      <c r="V1477">
        <v>10</v>
      </c>
      <c r="W1477">
        <v>1</v>
      </c>
      <c r="AI1477" t="s">
        <v>31</v>
      </c>
      <c r="AT1477" t="s">
        <v>75</v>
      </c>
      <c r="AV1477" t="s">
        <v>4352</v>
      </c>
      <c r="AW1477" t="s">
        <v>4353</v>
      </c>
      <c r="AX1477" t="s">
        <v>4354</v>
      </c>
      <c r="AY1477">
        <v>12.04399967</v>
      </c>
      <c r="AZ1477">
        <v>13.921400070000001</v>
      </c>
      <c r="BA1477" t="s">
        <v>1003</v>
      </c>
      <c r="BB1477" t="s">
        <v>64</v>
      </c>
    </row>
    <row r="1478" spans="1:54" x14ac:dyDescent="0.3">
      <c r="A1478">
        <v>1160</v>
      </c>
      <c r="B1478" t="s">
        <v>4359</v>
      </c>
      <c r="C1478" s="1">
        <v>42242</v>
      </c>
      <c r="D1478">
        <v>8</v>
      </c>
      <c r="E1478" t="s">
        <v>212</v>
      </c>
      <c r="F1478" t="s">
        <v>169</v>
      </c>
      <c r="H1478">
        <v>2015</v>
      </c>
      <c r="L1478">
        <v>2</v>
      </c>
      <c r="M1478" t="s">
        <v>58</v>
      </c>
      <c r="N1478" t="s">
        <v>9663</v>
      </c>
      <c r="V1478">
        <v>2</v>
      </c>
      <c r="AK1478" t="s">
        <v>33</v>
      </c>
      <c r="AT1478" t="s">
        <v>75</v>
      </c>
      <c r="AV1478" t="s">
        <v>4360</v>
      </c>
      <c r="AW1478" t="s">
        <v>4361</v>
      </c>
      <c r="AX1478" t="s">
        <v>4362</v>
      </c>
      <c r="AY1478">
        <v>13.493134</v>
      </c>
      <c r="AZ1478">
        <v>14.106445000000001</v>
      </c>
      <c r="BA1478" t="s">
        <v>3004</v>
      </c>
      <c r="BB1478" t="s">
        <v>64</v>
      </c>
    </row>
    <row r="1479" spans="1:54" ht="28.8" x14ac:dyDescent="0.3">
      <c r="A1479">
        <v>1161</v>
      </c>
      <c r="B1479" s="2" t="s">
        <v>4363</v>
      </c>
      <c r="C1479" s="1">
        <v>42241</v>
      </c>
      <c r="D1479">
        <v>8</v>
      </c>
      <c r="E1479" t="s">
        <v>212</v>
      </c>
      <c r="F1479" t="s">
        <v>100</v>
      </c>
      <c r="H1479">
        <v>2015</v>
      </c>
      <c r="J1479" t="s">
        <v>80</v>
      </c>
      <c r="K1479" t="s">
        <v>81</v>
      </c>
      <c r="L1479">
        <v>3</v>
      </c>
      <c r="M1479" t="s">
        <v>58</v>
      </c>
      <c r="N1479" t="s">
        <v>9663</v>
      </c>
      <c r="V1479">
        <v>2</v>
      </c>
      <c r="W1479">
        <v>1</v>
      </c>
      <c r="AK1479" t="s">
        <v>33</v>
      </c>
      <c r="AT1479" t="s">
        <v>75</v>
      </c>
      <c r="AV1479" t="s">
        <v>4364</v>
      </c>
      <c r="AW1479" t="s">
        <v>4365</v>
      </c>
      <c r="AX1479" t="s">
        <v>4366</v>
      </c>
      <c r="AY1479">
        <v>11.848400120000001</v>
      </c>
      <c r="AZ1479">
        <v>13.17329979</v>
      </c>
      <c r="BA1479" t="s">
        <v>85</v>
      </c>
      <c r="BB1479" t="s">
        <v>64</v>
      </c>
    </row>
    <row r="1480" spans="1:54" x14ac:dyDescent="0.3">
      <c r="A1480">
        <v>1193</v>
      </c>
      <c r="B1480" t="s">
        <v>4484</v>
      </c>
      <c r="C1480" s="1">
        <v>42278</v>
      </c>
      <c r="D1480">
        <v>10</v>
      </c>
      <c r="E1480" t="s">
        <v>290</v>
      </c>
      <c r="F1480" t="s">
        <v>88</v>
      </c>
      <c r="H1480">
        <v>2015</v>
      </c>
      <c r="K1480" t="s">
        <v>3549</v>
      </c>
      <c r="L1480">
        <v>2</v>
      </c>
      <c r="M1480" t="s">
        <v>58</v>
      </c>
      <c r="N1480" t="s">
        <v>9663</v>
      </c>
      <c r="W1480">
        <v>2</v>
      </c>
      <c r="AT1480" t="s">
        <v>75</v>
      </c>
      <c r="AU1480" t="s">
        <v>4485</v>
      </c>
      <c r="AV1480" t="s">
        <v>4486</v>
      </c>
      <c r="AW1480" t="s">
        <v>4487</v>
      </c>
      <c r="AX1480" t="s">
        <v>4488</v>
      </c>
      <c r="AY1480">
        <v>14.310600279999999</v>
      </c>
      <c r="AZ1480">
        <v>3.598799944</v>
      </c>
      <c r="BA1480" t="s">
        <v>4489</v>
      </c>
      <c r="BB1480" t="s">
        <v>64</v>
      </c>
    </row>
    <row r="1481" spans="1:54" x14ac:dyDescent="0.3">
      <c r="A1481">
        <v>1244</v>
      </c>
      <c r="B1481" t="s">
        <v>4693</v>
      </c>
      <c r="C1481" s="1">
        <v>42335</v>
      </c>
      <c r="D1481">
        <v>11</v>
      </c>
      <c r="E1481" t="s">
        <v>327</v>
      </c>
      <c r="F1481" t="s">
        <v>203</v>
      </c>
      <c r="H1481">
        <v>2015</v>
      </c>
      <c r="I1481" t="s">
        <v>4694</v>
      </c>
      <c r="J1481" t="s">
        <v>1332</v>
      </c>
      <c r="K1481" t="s">
        <v>81</v>
      </c>
      <c r="L1481">
        <v>3</v>
      </c>
      <c r="M1481" t="s">
        <v>58</v>
      </c>
      <c r="N1481" t="s">
        <v>9663</v>
      </c>
      <c r="W1481">
        <v>1</v>
      </c>
      <c r="AE1481">
        <v>2</v>
      </c>
      <c r="AL1481" t="s">
        <v>75</v>
      </c>
      <c r="AT1481" t="s">
        <v>75</v>
      </c>
      <c r="AV1481" t="s">
        <v>4695</v>
      </c>
      <c r="AW1481" t="s">
        <v>4696</v>
      </c>
      <c r="AY1481">
        <v>12.11118984</v>
      </c>
      <c r="AZ1481">
        <v>12.82495975</v>
      </c>
      <c r="BA1481" t="s">
        <v>1335</v>
      </c>
      <c r="BB1481" t="s">
        <v>64</v>
      </c>
    </row>
    <row r="1482" spans="1:54" x14ac:dyDescent="0.3">
      <c r="A1482">
        <v>1259</v>
      </c>
      <c r="B1482" t="s">
        <v>4749</v>
      </c>
      <c r="C1482" s="1">
        <v>42353</v>
      </c>
      <c r="D1482">
        <v>12</v>
      </c>
      <c r="E1482" t="s">
        <v>390</v>
      </c>
      <c r="F1482" t="s">
        <v>100</v>
      </c>
      <c r="H1482">
        <v>2015</v>
      </c>
      <c r="J1482" t="s">
        <v>879</v>
      </c>
      <c r="K1482" t="s">
        <v>81</v>
      </c>
      <c r="L1482">
        <v>2</v>
      </c>
      <c r="M1482" t="s">
        <v>58</v>
      </c>
      <c r="N1482" t="s">
        <v>9663</v>
      </c>
      <c r="W1482">
        <v>2</v>
      </c>
      <c r="AT1482" t="s">
        <v>75</v>
      </c>
      <c r="AV1482" t="s">
        <v>4750</v>
      </c>
      <c r="AY1482">
        <v>11.52079964</v>
      </c>
      <c r="AZ1482">
        <v>13.680500029999999</v>
      </c>
      <c r="BA1482" t="s">
        <v>882</v>
      </c>
      <c r="BB1482" t="s">
        <v>64</v>
      </c>
    </row>
    <row r="1483" spans="1:54" x14ac:dyDescent="0.3">
      <c r="A1483">
        <v>1325</v>
      </c>
      <c r="B1483" t="s">
        <v>4976</v>
      </c>
      <c r="C1483" s="1">
        <v>42459</v>
      </c>
      <c r="D1483">
        <v>3</v>
      </c>
      <c r="E1483" t="s">
        <v>828</v>
      </c>
      <c r="F1483" t="s">
        <v>169</v>
      </c>
      <c r="H1483">
        <v>2016</v>
      </c>
      <c r="I1483" t="s">
        <v>3549</v>
      </c>
      <c r="J1483" t="s">
        <v>3549</v>
      </c>
      <c r="K1483" t="s">
        <v>3549</v>
      </c>
      <c r="L1483">
        <v>6</v>
      </c>
      <c r="M1483" t="s">
        <v>58</v>
      </c>
      <c r="N1483" t="s">
        <v>9663</v>
      </c>
      <c r="W1483">
        <v>6</v>
      </c>
      <c r="AT1483" t="s">
        <v>75</v>
      </c>
      <c r="AV1483" t="s">
        <v>4977</v>
      </c>
      <c r="AW1483" t="s">
        <v>4978</v>
      </c>
      <c r="AY1483">
        <v>13.311369900000001</v>
      </c>
      <c r="AZ1483">
        <v>12.60937023</v>
      </c>
      <c r="BA1483" t="s">
        <v>3559</v>
      </c>
      <c r="BB1483" t="s">
        <v>64</v>
      </c>
    </row>
    <row r="1484" spans="1:54" x14ac:dyDescent="0.3">
      <c r="A1484">
        <v>1333</v>
      </c>
      <c r="B1484" t="s">
        <v>5005</v>
      </c>
      <c r="C1484" s="1">
        <v>42479</v>
      </c>
      <c r="D1484">
        <v>4</v>
      </c>
      <c r="E1484" t="s">
        <v>949</v>
      </c>
      <c r="F1484" t="s">
        <v>100</v>
      </c>
      <c r="H1484">
        <v>2016</v>
      </c>
      <c r="J1484" t="s">
        <v>879</v>
      </c>
      <c r="K1484" t="s">
        <v>81</v>
      </c>
      <c r="L1484">
        <v>6</v>
      </c>
      <c r="M1484" t="s">
        <v>58</v>
      </c>
      <c r="N1484" t="s">
        <v>9663</v>
      </c>
      <c r="V1484">
        <v>5</v>
      </c>
      <c r="W1484">
        <v>1</v>
      </c>
      <c r="AI1484" t="s">
        <v>31</v>
      </c>
      <c r="AT1484" t="s">
        <v>75</v>
      </c>
      <c r="AU1484" t="s">
        <v>5006</v>
      </c>
      <c r="AV1484" t="s">
        <v>5007</v>
      </c>
      <c r="AW1484" t="s">
        <v>5008</v>
      </c>
      <c r="AY1484">
        <v>11.52079964</v>
      </c>
      <c r="AZ1484">
        <v>13.680500029999999</v>
      </c>
      <c r="BA1484" t="s">
        <v>882</v>
      </c>
      <c r="BB1484" t="s">
        <v>64</v>
      </c>
    </row>
    <row r="1485" spans="1:54" x14ac:dyDescent="0.3">
      <c r="A1485">
        <v>1350</v>
      </c>
      <c r="B1485" t="s">
        <v>5061</v>
      </c>
      <c r="C1485" s="1">
        <v>42523</v>
      </c>
      <c r="D1485">
        <v>6</v>
      </c>
      <c r="E1485" t="s">
        <v>87</v>
      </c>
      <c r="F1485" t="s">
        <v>88</v>
      </c>
      <c r="H1485">
        <v>2016</v>
      </c>
      <c r="I1485" t="s">
        <v>5062</v>
      </c>
      <c r="J1485" t="s">
        <v>1115</v>
      </c>
      <c r="K1485" t="s">
        <v>81</v>
      </c>
      <c r="L1485">
        <v>9</v>
      </c>
      <c r="M1485" t="s">
        <v>58</v>
      </c>
      <c r="N1485" t="s">
        <v>9663</v>
      </c>
      <c r="V1485">
        <v>8</v>
      </c>
      <c r="W1485">
        <v>1</v>
      </c>
      <c r="AI1485" t="s">
        <v>31</v>
      </c>
      <c r="AT1485" t="s">
        <v>75</v>
      </c>
      <c r="AV1485" t="s">
        <v>5063</v>
      </c>
      <c r="AW1485" t="s">
        <v>5064</v>
      </c>
      <c r="AY1485">
        <v>11.92249966</v>
      </c>
      <c r="AZ1485">
        <v>13.60130024</v>
      </c>
      <c r="BA1485" t="s">
        <v>1118</v>
      </c>
      <c r="BB1485" t="s">
        <v>64</v>
      </c>
    </row>
    <row r="1486" spans="1:54" x14ac:dyDescent="0.3">
      <c r="A1486">
        <v>1398</v>
      </c>
      <c r="B1486" t="s">
        <v>5251</v>
      </c>
      <c r="C1486" s="1">
        <v>42638</v>
      </c>
      <c r="D1486">
        <v>9</v>
      </c>
      <c r="E1486" t="s">
        <v>263</v>
      </c>
      <c r="F1486" t="s">
        <v>56</v>
      </c>
      <c r="H1486">
        <v>2016</v>
      </c>
      <c r="J1486" t="s">
        <v>80</v>
      </c>
      <c r="K1486" t="s">
        <v>81</v>
      </c>
      <c r="L1486">
        <v>7</v>
      </c>
      <c r="M1486" t="s">
        <v>58</v>
      </c>
      <c r="N1486" t="s">
        <v>9663</v>
      </c>
      <c r="V1486">
        <v>3</v>
      </c>
      <c r="W1486">
        <v>4</v>
      </c>
      <c r="AH1486" t="s">
        <v>30</v>
      </c>
      <c r="AT1486" t="s">
        <v>75</v>
      </c>
      <c r="AV1486" t="s">
        <v>5252</v>
      </c>
      <c r="AW1486" t="s">
        <v>5253</v>
      </c>
      <c r="AX1486" t="s">
        <v>5254</v>
      </c>
      <c r="AY1486">
        <v>11.848400120000001</v>
      </c>
      <c r="AZ1486">
        <v>13.17329979</v>
      </c>
      <c r="BA1486" t="s">
        <v>85</v>
      </c>
      <c r="BB1486" t="s">
        <v>64</v>
      </c>
    </row>
    <row r="1487" spans="1:54" x14ac:dyDescent="0.3">
      <c r="A1487">
        <v>1411</v>
      </c>
      <c r="B1487" t="s">
        <v>5297</v>
      </c>
      <c r="C1487" s="1">
        <v>42672</v>
      </c>
      <c r="D1487">
        <v>10</v>
      </c>
      <c r="E1487" t="s">
        <v>290</v>
      </c>
      <c r="F1487" t="s">
        <v>206</v>
      </c>
      <c r="H1487">
        <v>2016</v>
      </c>
      <c r="I1487" t="s">
        <v>5298</v>
      </c>
      <c r="J1487" t="s">
        <v>117</v>
      </c>
      <c r="K1487" t="s">
        <v>81</v>
      </c>
      <c r="L1487">
        <v>22</v>
      </c>
      <c r="M1487" t="s">
        <v>58</v>
      </c>
      <c r="N1487" t="s">
        <v>9663</v>
      </c>
      <c r="V1487">
        <v>5</v>
      </c>
      <c r="W1487">
        <v>10</v>
      </c>
      <c r="AE1487">
        <v>7</v>
      </c>
      <c r="AI1487" t="s">
        <v>31</v>
      </c>
      <c r="AT1487" t="s">
        <v>75</v>
      </c>
      <c r="AV1487" t="s">
        <v>5299</v>
      </c>
      <c r="AW1487" t="s">
        <v>5300</v>
      </c>
      <c r="AX1487" t="s">
        <v>5301</v>
      </c>
      <c r="AY1487">
        <v>11.148200040000001</v>
      </c>
      <c r="AZ1487">
        <v>12.7560997</v>
      </c>
      <c r="BA1487" t="s">
        <v>120</v>
      </c>
      <c r="BB1487" t="s">
        <v>64</v>
      </c>
    </row>
    <row r="1488" spans="1:54" x14ac:dyDescent="0.3">
      <c r="A1488">
        <v>1419</v>
      </c>
      <c r="B1488" t="s">
        <v>5329</v>
      </c>
      <c r="C1488" s="1">
        <v>42681</v>
      </c>
      <c r="D1488">
        <v>11</v>
      </c>
      <c r="E1488" t="s">
        <v>327</v>
      </c>
      <c r="F1488" t="s">
        <v>73</v>
      </c>
      <c r="H1488">
        <v>2016</v>
      </c>
      <c r="I1488" t="s">
        <v>5132</v>
      </c>
      <c r="J1488" t="s">
        <v>414</v>
      </c>
      <c r="K1488" t="s">
        <v>81</v>
      </c>
      <c r="L1488">
        <v>14</v>
      </c>
      <c r="M1488" t="s">
        <v>58</v>
      </c>
      <c r="N1488" t="s">
        <v>9663</v>
      </c>
      <c r="V1488">
        <v>13</v>
      </c>
      <c r="W1488">
        <v>1</v>
      </c>
      <c r="AI1488" t="s">
        <v>31</v>
      </c>
      <c r="AT1488" t="s">
        <v>75</v>
      </c>
      <c r="AV1488" t="s">
        <v>5330</v>
      </c>
      <c r="AW1488" t="s">
        <v>5331</v>
      </c>
      <c r="AY1488">
        <v>12.925399779999999</v>
      </c>
      <c r="AZ1488">
        <v>13.559900280000001</v>
      </c>
      <c r="BA1488" t="s">
        <v>417</v>
      </c>
      <c r="BB1488" t="s">
        <v>64</v>
      </c>
    </row>
    <row r="1489" spans="1:54" x14ac:dyDescent="0.3">
      <c r="A1489">
        <v>1422</v>
      </c>
      <c r="B1489" t="s">
        <v>5339</v>
      </c>
      <c r="C1489" s="1">
        <v>42688</v>
      </c>
      <c r="D1489">
        <v>11</v>
      </c>
      <c r="E1489" t="s">
        <v>327</v>
      </c>
      <c r="F1489" t="s">
        <v>73</v>
      </c>
      <c r="H1489">
        <v>2016</v>
      </c>
      <c r="I1489" t="s">
        <v>2409</v>
      </c>
      <c r="J1489" t="s">
        <v>1498</v>
      </c>
      <c r="K1489" t="s">
        <v>81</v>
      </c>
      <c r="L1489">
        <v>2</v>
      </c>
      <c r="M1489" t="s">
        <v>58</v>
      </c>
      <c r="N1489" t="s">
        <v>9663</v>
      </c>
      <c r="W1489">
        <v>2</v>
      </c>
      <c r="AI1489" t="s">
        <v>31</v>
      </c>
      <c r="AT1489" t="s">
        <v>75</v>
      </c>
      <c r="AV1489" t="s">
        <v>5340</v>
      </c>
      <c r="AW1489" t="s">
        <v>5341</v>
      </c>
      <c r="AY1489">
        <v>11.08539963</v>
      </c>
      <c r="AZ1489">
        <v>13.69190025</v>
      </c>
      <c r="BA1489" t="s">
        <v>1499</v>
      </c>
      <c r="BB1489" t="s">
        <v>64</v>
      </c>
    </row>
    <row r="1490" spans="1:54" x14ac:dyDescent="0.3">
      <c r="A1490">
        <v>1431</v>
      </c>
      <c r="B1490" t="s">
        <v>5370</v>
      </c>
      <c r="C1490" s="1">
        <v>42697</v>
      </c>
      <c r="D1490">
        <v>11</v>
      </c>
      <c r="E1490" t="s">
        <v>327</v>
      </c>
      <c r="F1490" t="s">
        <v>169</v>
      </c>
      <c r="H1490">
        <v>2016</v>
      </c>
      <c r="I1490" t="s">
        <v>2819</v>
      </c>
      <c r="J1490" t="s">
        <v>938</v>
      </c>
      <c r="K1490" t="s">
        <v>81</v>
      </c>
      <c r="L1490">
        <v>5</v>
      </c>
      <c r="M1490" t="s">
        <v>58</v>
      </c>
      <c r="N1490" t="s">
        <v>9663</v>
      </c>
      <c r="W1490">
        <v>5</v>
      </c>
      <c r="AH1490" t="s">
        <v>30</v>
      </c>
      <c r="AI1490" t="s">
        <v>31</v>
      </c>
      <c r="AT1490" t="s">
        <v>75</v>
      </c>
      <c r="AV1490" t="s">
        <v>5371</v>
      </c>
      <c r="AW1490" t="s">
        <v>5372</v>
      </c>
      <c r="AX1490" t="s">
        <v>5373</v>
      </c>
      <c r="AY1490">
        <v>10.65087986</v>
      </c>
      <c r="AZ1490">
        <v>12.90927029</v>
      </c>
      <c r="BA1490" t="s">
        <v>941</v>
      </c>
      <c r="BB1490" t="s">
        <v>64</v>
      </c>
    </row>
    <row r="1491" spans="1:54" x14ac:dyDescent="0.3">
      <c r="A1491">
        <v>1433</v>
      </c>
      <c r="B1491" t="s">
        <v>5378</v>
      </c>
      <c r="C1491" s="1">
        <v>42700</v>
      </c>
      <c r="D1491">
        <v>11</v>
      </c>
      <c r="E1491" t="s">
        <v>327</v>
      </c>
      <c r="F1491" t="s">
        <v>206</v>
      </c>
      <c r="H1491">
        <v>2016</v>
      </c>
      <c r="J1491" t="s">
        <v>879</v>
      </c>
      <c r="K1491" t="s">
        <v>81</v>
      </c>
      <c r="L1491">
        <v>0</v>
      </c>
      <c r="M1491" t="s">
        <v>58</v>
      </c>
      <c r="N1491" t="s">
        <v>9663</v>
      </c>
      <c r="W1491">
        <v>0</v>
      </c>
      <c r="AH1491" t="s">
        <v>30</v>
      </c>
      <c r="AT1491" t="s">
        <v>75</v>
      </c>
      <c r="AV1491" t="s">
        <v>5379</v>
      </c>
      <c r="AY1491">
        <v>11.52079964</v>
      </c>
      <c r="AZ1491">
        <v>13.680500029999999</v>
      </c>
      <c r="BA1491" t="s">
        <v>882</v>
      </c>
      <c r="BB1491" t="s">
        <v>64</v>
      </c>
    </row>
    <row r="1492" spans="1:54" x14ac:dyDescent="0.3">
      <c r="A1492">
        <v>1439</v>
      </c>
      <c r="B1492" t="s">
        <v>5398</v>
      </c>
      <c r="C1492" s="1">
        <v>42716</v>
      </c>
      <c r="D1492">
        <v>12</v>
      </c>
      <c r="E1492" t="s">
        <v>390</v>
      </c>
      <c r="F1492" t="s">
        <v>73</v>
      </c>
      <c r="H1492">
        <v>2016</v>
      </c>
      <c r="I1492" t="s">
        <v>4344</v>
      </c>
      <c r="J1492" t="s">
        <v>1552</v>
      </c>
      <c r="K1492" t="s">
        <v>81</v>
      </c>
      <c r="L1492">
        <v>2</v>
      </c>
      <c r="M1492" t="s">
        <v>58</v>
      </c>
      <c r="N1492" t="s">
        <v>9663</v>
      </c>
      <c r="W1492">
        <v>2</v>
      </c>
      <c r="AH1492" t="s">
        <v>30</v>
      </c>
      <c r="AT1492" t="s">
        <v>75</v>
      </c>
      <c r="AU1492" t="s">
        <v>5399</v>
      </c>
      <c r="AV1492" t="s">
        <v>5400</v>
      </c>
      <c r="AW1492" t="s">
        <v>5401</v>
      </c>
      <c r="AY1492">
        <v>12.944910050000001</v>
      </c>
      <c r="AZ1492">
        <v>13.178489689999999</v>
      </c>
      <c r="BA1492" t="s">
        <v>1554</v>
      </c>
      <c r="BB1492" t="s">
        <v>64</v>
      </c>
    </row>
    <row r="1493" spans="1:54" x14ac:dyDescent="0.3">
      <c r="A1493">
        <v>1452</v>
      </c>
      <c r="B1493" t="s">
        <v>5442</v>
      </c>
      <c r="C1493" s="1">
        <v>42742</v>
      </c>
      <c r="D1493">
        <v>1</v>
      </c>
      <c r="E1493" t="s">
        <v>500</v>
      </c>
      <c r="F1493" t="s">
        <v>206</v>
      </c>
      <c r="H1493">
        <v>2017</v>
      </c>
      <c r="I1493" t="s">
        <v>1543</v>
      </c>
      <c r="J1493" t="s">
        <v>1376</v>
      </c>
      <c r="K1493" t="s">
        <v>336</v>
      </c>
      <c r="L1493">
        <v>21</v>
      </c>
      <c r="M1493" t="s">
        <v>58</v>
      </c>
      <c r="N1493" t="s">
        <v>9663</v>
      </c>
      <c r="V1493">
        <v>15</v>
      </c>
      <c r="W1493">
        <v>6</v>
      </c>
      <c r="AI1493" t="s">
        <v>31</v>
      </c>
      <c r="AO1493" t="s">
        <v>59</v>
      </c>
      <c r="AV1493" t="s">
        <v>5443</v>
      </c>
      <c r="AW1493" t="s">
        <v>5444</v>
      </c>
      <c r="AX1493" t="s">
        <v>5445</v>
      </c>
      <c r="AY1493">
        <v>11.500060080000001</v>
      </c>
      <c r="AZ1493">
        <v>11.93356037</v>
      </c>
      <c r="BA1493" t="s">
        <v>1378</v>
      </c>
      <c r="BB1493" t="s">
        <v>64</v>
      </c>
    </row>
    <row r="1494" spans="1:54" x14ac:dyDescent="0.3">
      <c r="A1494">
        <v>1454</v>
      </c>
      <c r="B1494" t="s">
        <v>5450</v>
      </c>
      <c r="C1494" s="1">
        <v>42747</v>
      </c>
      <c r="D1494">
        <v>1</v>
      </c>
      <c r="E1494" t="s">
        <v>500</v>
      </c>
      <c r="F1494" t="s">
        <v>88</v>
      </c>
      <c r="H1494">
        <v>2017</v>
      </c>
      <c r="J1494" t="s">
        <v>117</v>
      </c>
      <c r="K1494" t="s">
        <v>81</v>
      </c>
      <c r="L1494">
        <v>2</v>
      </c>
      <c r="M1494" t="s">
        <v>58</v>
      </c>
      <c r="N1494" t="s">
        <v>9663</v>
      </c>
      <c r="W1494">
        <v>2</v>
      </c>
      <c r="AH1494" t="s">
        <v>30</v>
      </c>
      <c r="AT1494" t="s">
        <v>75</v>
      </c>
      <c r="AV1494" t="s">
        <v>5451</v>
      </c>
      <c r="AW1494" t="s">
        <v>5452</v>
      </c>
      <c r="AY1494">
        <v>11.148200040000001</v>
      </c>
      <c r="AZ1494">
        <v>12.7560997</v>
      </c>
      <c r="BA1494" t="s">
        <v>120</v>
      </c>
      <c r="BB1494" t="s">
        <v>64</v>
      </c>
    </row>
    <row r="1495" spans="1:54" x14ac:dyDescent="0.3">
      <c r="A1495">
        <v>1460</v>
      </c>
      <c r="B1495" t="s">
        <v>5472</v>
      </c>
      <c r="C1495" s="1">
        <v>42755</v>
      </c>
      <c r="D1495">
        <v>1</v>
      </c>
      <c r="E1495" t="s">
        <v>500</v>
      </c>
      <c r="F1495" t="s">
        <v>203</v>
      </c>
      <c r="H1495">
        <v>2017</v>
      </c>
      <c r="I1495" t="s">
        <v>5473</v>
      </c>
      <c r="J1495" t="s">
        <v>3549</v>
      </c>
      <c r="K1495" t="s">
        <v>3549</v>
      </c>
      <c r="L1495">
        <v>2</v>
      </c>
      <c r="M1495" t="s">
        <v>58</v>
      </c>
      <c r="N1495" t="s">
        <v>9663</v>
      </c>
      <c r="V1495">
        <v>2</v>
      </c>
      <c r="AI1495" t="s">
        <v>31</v>
      </c>
      <c r="AV1495" t="s">
        <v>5474</v>
      </c>
      <c r="AW1495" t="s">
        <v>5475</v>
      </c>
      <c r="AY1495">
        <v>13.31536</v>
      </c>
      <c r="AZ1495">
        <v>12.61135</v>
      </c>
      <c r="BA1495" t="s">
        <v>3559</v>
      </c>
      <c r="BB1495" t="s">
        <v>64</v>
      </c>
    </row>
    <row r="1496" spans="1:54" x14ac:dyDescent="0.3">
      <c r="A1496">
        <v>1473</v>
      </c>
      <c r="B1496" t="s">
        <v>5520</v>
      </c>
      <c r="C1496" s="1">
        <v>42776</v>
      </c>
      <c r="D1496">
        <v>2</v>
      </c>
      <c r="E1496" t="s">
        <v>650</v>
      </c>
      <c r="F1496" t="s">
        <v>203</v>
      </c>
      <c r="H1496">
        <v>2017</v>
      </c>
      <c r="I1496" t="s">
        <v>5521</v>
      </c>
      <c r="J1496" t="s">
        <v>1115</v>
      </c>
      <c r="K1496" t="s">
        <v>81</v>
      </c>
      <c r="L1496">
        <v>8</v>
      </c>
      <c r="M1496" t="s">
        <v>58</v>
      </c>
      <c r="N1496" t="s">
        <v>9663</v>
      </c>
      <c r="W1496">
        <v>8</v>
      </c>
      <c r="AI1496" t="s">
        <v>31</v>
      </c>
      <c r="AT1496" t="s">
        <v>75</v>
      </c>
      <c r="AU1496" t="s">
        <v>5522</v>
      </c>
      <c r="AV1496" t="s">
        <v>5523</v>
      </c>
      <c r="AW1496" t="s">
        <v>5524</v>
      </c>
      <c r="AY1496">
        <v>11.92249966</v>
      </c>
      <c r="AZ1496">
        <v>13.60130024</v>
      </c>
      <c r="BA1496" t="s">
        <v>1118</v>
      </c>
      <c r="BB1496" t="s">
        <v>64</v>
      </c>
    </row>
    <row r="1497" spans="1:54" x14ac:dyDescent="0.3">
      <c r="A1497">
        <v>1476</v>
      </c>
      <c r="B1497" t="s">
        <v>5532</v>
      </c>
      <c r="C1497" s="1">
        <v>42781</v>
      </c>
      <c r="D1497">
        <v>2</v>
      </c>
      <c r="E1497" t="s">
        <v>650</v>
      </c>
      <c r="F1497" t="s">
        <v>169</v>
      </c>
      <c r="H1497">
        <v>2017</v>
      </c>
      <c r="J1497" t="s">
        <v>1498</v>
      </c>
      <c r="K1497" t="s">
        <v>81</v>
      </c>
      <c r="L1497">
        <v>40</v>
      </c>
      <c r="M1497" t="s">
        <v>58</v>
      </c>
      <c r="N1497" t="s">
        <v>9663</v>
      </c>
      <c r="V1497">
        <v>40</v>
      </c>
      <c r="AI1497" t="s">
        <v>31</v>
      </c>
      <c r="AT1497" t="s">
        <v>75</v>
      </c>
      <c r="AU1497" t="s">
        <v>2943</v>
      </c>
      <c r="AV1497" t="s">
        <v>5533</v>
      </c>
      <c r="AW1497" t="s">
        <v>5534</v>
      </c>
      <c r="AY1497">
        <v>11.08539963</v>
      </c>
      <c r="AZ1497">
        <v>13.69190025</v>
      </c>
      <c r="BA1497" t="s">
        <v>1499</v>
      </c>
      <c r="BB1497" t="s">
        <v>64</v>
      </c>
    </row>
    <row r="1498" spans="1:54" x14ac:dyDescent="0.3">
      <c r="A1498">
        <v>1481</v>
      </c>
      <c r="B1498" t="s">
        <v>5551</v>
      </c>
      <c r="C1498" s="1">
        <v>42788</v>
      </c>
      <c r="D1498">
        <v>2</v>
      </c>
      <c r="E1498" t="s">
        <v>650</v>
      </c>
      <c r="F1498" t="s">
        <v>169</v>
      </c>
      <c r="H1498">
        <v>2017</v>
      </c>
      <c r="I1498" t="s">
        <v>2064</v>
      </c>
      <c r="J1498" t="s">
        <v>80</v>
      </c>
      <c r="K1498" t="s">
        <v>81</v>
      </c>
      <c r="L1498">
        <v>47</v>
      </c>
      <c r="M1498" t="s">
        <v>58</v>
      </c>
      <c r="N1498" t="s">
        <v>9663</v>
      </c>
      <c r="V1498">
        <v>40</v>
      </c>
      <c r="W1498">
        <v>7</v>
      </c>
      <c r="AI1498" t="s">
        <v>31</v>
      </c>
      <c r="AO1498" t="s">
        <v>59</v>
      </c>
      <c r="AU1498" t="s">
        <v>5552</v>
      </c>
      <c r="AV1498" t="s">
        <v>5553</v>
      </c>
      <c r="AW1498" t="s">
        <v>5554</v>
      </c>
      <c r="AY1498">
        <v>11.848400120000001</v>
      </c>
      <c r="AZ1498">
        <v>13.17329979</v>
      </c>
      <c r="BA1498" t="s">
        <v>85</v>
      </c>
      <c r="BB1498" t="s">
        <v>64</v>
      </c>
    </row>
    <row r="1499" spans="1:54" x14ac:dyDescent="0.3">
      <c r="A1499">
        <v>1492</v>
      </c>
      <c r="B1499" t="s">
        <v>5601</v>
      </c>
      <c r="C1499" s="1">
        <v>42809</v>
      </c>
      <c r="D1499">
        <v>3</v>
      </c>
      <c r="E1499" t="s">
        <v>828</v>
      </c>
      <c r="F1499" t="s">
        <v>169</v>
      </c>
      <c r="H1499">
        <v>2017</v>
      </c>
      <c r="J1499" t="s">
        <v>1819</v>
      </c>
      <c r="K1499" t="s">
        <v>81</v>
      </c>
      <c r="L1499">
        <v>5</v>
      </c>
      <c r="M1499" t="s">
        <v>58</v>
      </c>
      <c r="N1499" t="s">
        <v>9663</v>
      </c>
      <c r="W1499">
        <v>5</v>
      </c>
      <c r="AT1499" t="s">
        <v>75</v>
      </c>
      <c r="AV1499" t="s">
        <v>5602</v>
      </c>
      <c r="AW1499" t="s">
        <v>5603</v>
      </c>
      <c r="AY1499">
        <v>12.676070210000001</v>
      </c>
      <c r="AZ1499">
        <v>13.61756039</v>
      </c>
      <c r="BA1499" t="s">
        <v>1822</v>
      </c>
      <c r="BB1499" t="s">
        <v>64</v>
      </c>
    </row>
    <row r="1500" spans="1:54" x14ac:dyDescent="0.3">
      <c r="A1500">
        <v>1506</v>
      </c>
      <c r="B1500" t="s">
        <v>5652</v>
      </c>
      <c r="C1500" s="1">
        <v>42831</v>
      </c>
      <c r="D1500">
        <v>4</v>
      </c>
      <c r="E1500" t="s">
        <v>949</v>
      </c>
      <c r="F1500" t="s">
        <v>88</v>
      </c>
      <c r="H1500">
        <v>2017</v>
      </c>
      <c r="I1500" t="s">
        <v>5653</v>
      </c>
      <c r="J1500" t="s">
        <v>999</v>
      </c>
      <c r="K1500" t="s">
        <v>81</v>
      </c>
      <c r="L1500">
        <v>4</v>
      </c>
      <c r="M1500" t="s">
        <v>58</v>
      </c>
      <c r="N1500" t="s">
        <v>9663</v>
      </c>
      <c r="W1500">
        <v>4</v>
      </c>
      <c r="AI1500" t="s">
        <v>31</v>
      </c>
      <c r="AT1500" t="s">
        <v>75</v>
      </c>
      <c r="AV1500" t="s">
        <v>5654</v>
      </c>
      <c r="AW1500" t="s">
        <v>5655</v>
      </c>
      <c r="AY1500">
        <v>12.04452991</v>
      </c>
      <c r="AZ1500">
        <v>13.92063999</v>
      </c>
      <c r="BA1500" t="s">
        <v>1003</v>
      </c>
      <c r="BB1500" t="s">
        <v>64</v>
      </c>
    </row>
    <row r="1501" spans="1:54" x14ac:dyDescent="0.3">
      <c r="A1501">
        <v>1515</v>
      </c>
      <c r="B1501" t="s">
        <v>5686</v>
      </c>
      <c r="C1501" s="1">
        <v>42842</v>
      </c>
      <c r="D1501">
        <v>4</v>
      </c>
      <c r="E1501" t="s">
        <v>949</v>
      </c>
      <c r="F1501" t="s">
        <v>73</v>
      </c>
      <c r="H1501">
        <v>2017</v>
      </c>
      <c r="J1501" t="s">
        <v>613</v>
      </c>
      <c r="K1501" t="s">
        <v>81</v>
      </c>
      <c r="L1501">
        <v>5</v>
      </c>
      <c r="M1501" t="s">
        <v>58</v>
      </c>
      <c r="N1501" t="s">
        <v>9663</v>
      </c>
      <c r="W1501">
        <v>5</v>
      </c>
      <c r="AI1501" t="s">
        <v>31</v>
      </c>
      <c r="AO1501" t="s">
        <v>59</v>
      </c>
      <c r="AV1501" t="s">
        <v>5687</v>
      </c>
      <c r="AW1501" t="s">
        <v>5688</v>
      </c>
      <c r="AX1501" t="s">
        <v>5689</v>
      </c>
      <c r="AY1501">
        <v>11.8886652</v>
      </c>
      <c r="AZ1501">
        <v>13.14772415</v>
      </c>
      <c r="BA1501" t="s">
        <v>4306</v>
      </c>
      <c r="BB1501" t="s">
        <v>64</v>
      </c>
    </row>
    <row r="1502" spans="1:54" x14ac:dyDescent="0.3">
      <c r="A1502">
        <v>1516</v>
      </c>
      <c r="B1502" t="s">
        <v>5690</v>
      </c>
      <c r="C1502" s="1">
        <v>42844</v>
      </c>
      <c r="D1502">
        <v>4</v>
      </c>
      <c r="E1502" t="s">
        <v>949</v>
      </c>
      <c r="F1502" t="s">
        <v>169</v>
      </c>
      <c r="H1502">
        <v>2017</v>
      </c>
      <c r="J1502" t="s">
        <v>1498</v>
      </c>
      <c r="K1502" t="s">
        <v>81</v>
      </c>
      <c r="L1502">
        <v>3</v>
      </c>
      <c r="M1502" t="s">
        <v>58</v>
      </c>
      <c r="N1502" t="s">
        <v>9663</v>
      </c>
      <c r="W1502">
        <v>3</v>
      </c>
      <c r="AH1502" t="s">
        <v>30</v>
      </c>
      <c r="AT1502" t="s">
        <v>75</v>
      </c>
      <c r="AV1502" t="s">
        <v>5687</v>
      </c>
      <c r="AW1502" t="s">
        <v>5691</v>
      </c>
      <c r="AY1502">
        <v>11.094149590000001</v>
      </c>
      <c r="AZ1502">
        <v>13.692230220000001</v>
      </c>
      <c r="BA1502" t="s">
        <v>1499</v>
      </c>
      <c r="BB1502" t="s">
        <v>64</v>
      </c>
    </row>
    <row r="1503" spans="1:54" x14ac:dyDescent="0.3">
      <c r="A1503">
        <v>1524</v>
      </c>
      <c r="B1503" t="s">
        <v>5713</v>
      </c>
      <c r="C1503" s="1">
        <v>42852</v>
      </c>
      <c r="D1503">
        <v>4</v>
      </c>
      <c r="E1503" t="s">
        <v>949</v>
      </c>
      <c r="F1503" t="s">
        <v>88</v>
      </c>
      <c r="H1503">
        <v>2017</v>
      </c>
      <c r="I1503" t="s">
        <v>5714</v>
      </c>
      <c r="J1503" t="s">
        <v>117</v>
      </c>
      <c r="K1503" t="s">
        <v>81</v>
      </c>
      <c r="L1503">
        <v>6</v>
      </c>
      <c r="M1503" t="s">
        <v>58</v>
      </c>
      <c r="N1503" t="s">
        <v>9663</v>
      </c>
      <c r="V1503">
        <v>1</v>
      </c>
      <c r="W1503">
        <v>5</v>
      </c>
      <c r="AK1503" t="s">
        <v>33</v>
      </c>
      <c r="AT1503" t="s">
        <v>75</v>
      </c>
      <c r="AV1503" t="s">
        <v>5715</v>
      </c>
      <c r="AW1503" t="s">
        <v>5716</v>
      </c>
      <c r="AY1503">
        <v>11.15777016</v>
      </c>
      <c r="AZ1503">
        <v>12.758230210000001</v>
      </c>
      <c r="BA1503" t="s">
        <v>120</v>
      </c>
      <c r="BB1503" t="s">
        <v>64</v>
      </c>
    </row>
    <row r="1504" spans="1:54" x14ac:dyDescent="0.3">
      <c r="A1504">
        <v>1532</v>
      </c>
      <c r="B1504" t="s">
        <v>5744</v>
      </c>
      <c r="C1504" s="1">
        <v>42872</v>
      </c>
      <c r="D1504">
        <v>5</v>
      </c>
      <c r="E1504" t="s">
        <v>55</v>
      </c>
      <c r="F1504" t="s">
        <v>169</v>
      </c>
      <c r="H1504">
        <v>2017</v>
      </c>
      <c r="I1504" t="s">
        <v>5745</v>
      </c>
      <c r="J1504" t="s">
        <v>736</v>
      </c>
      <c r="K1504" t="s">
        <v>81</v>
      </c>
      <c r="L1504">
        <v>3</v>
      </c>
      <c r="M1504" t="s">
        <v>58</v>
      </c>
      <c r="N1504" t="s">
        <v>9663</v>
      </c>
      <c r="V1504">
        <v>1</v>
      </c>
      <c r="W1504">
        <v>2</v>
      </c>
      <c r="AK1504" t="s">
        <v>33</v>
      </c>
      <c r="AT1504" t="s">
        <v>75</v>
      </c>
      <c r="AV1504" t="s">
        <v>5746</v>
      </c>
      <c r="AW1504" t="s">
        <v>5747</v>
      </c>
      <c r="AX1504" t="s">
        <v>5748</v>
      </c>
      <c r="AY1504">
        <v>11.65330982</v>
      </c>
      <c r="AZ1504">
        <v>13.411040310000001</v>
      </c>
      <c r="BA1504" t="s">
        <v>739</v>
      </c>
      <c r="BB1504" t="s">
        <v>64</v>
      </c>
    </row>
    <row r="1505" spans="1:54" x14ac:dyDescent="0.3">
      <c r="A1505">
        <v>1558</v>
      </c>
      <c r="B1505" t="s">
        <v>5838</v>
      </c>
      <c r="C1505" s="1">
        <v>42915</v>
      </c>
      <c r="D1505">
        <v>6</v>
      </c>
      <c r="E1505" t="s">
        <v>87</v>
      </c>
      <c r="F1505" t="s">
        <v>88</v>
      </c>
      <c r="H1505">
        <v>2017</v>
      </c>
      <c r="I1505" t="s">
        <v>5132</v>
      </c>
      <c r="J1505" t="s">
        <v>414</v>
      </c>
      <c r="K1505" t="s">
        <v>81</v>
      </c>
      <c r="L1505">
        <v>4</v>
      </c>
      <c r="M1505" t="s">
        <v>58</v>
      </c>
      <c r="N1505" t="s">
        <v>9663</v>
      </c>
      <c r="W1505">
        <v>4</v>
      </c>
      <c r="AH1505" t="s">
        <v>30</v>
      </c>
      <c r="AT1505" t="s">
        <v>75</v>
      </c>
      <c r="AV1505" t="s">
        <v>5839</v>
      </c>
      <c r="AW1505" t="s">
        <v>5840</v>
      </c>
      <c r="AY1505">
        <v>12.926239969999999</v>
      </c>
      <c r="AZ1505">
        <v>13.57176018</v>
      </c>
      <c r="BA1505" t="s">
        <v>417</v>
      </c>
      <c r="BB1505" t="s">
        <v>64</v>
      </c>
    </row>
    <row r="1506" spans="1:54" x14ac:dyDescent="0.3">
      <c r="A1506">
        <v>1564</v>
      </c>
      <c r="B1506" t="s">
        <v>5855</v>
      </c>
      <c r="C1506" s="1">
        <v>42920</v>
      </c>
      <c r="D1506">
        <v>7</v>
      </c>
      <c r="E1506" t="s">
        <v>154</v>
      </c>
      <c r="F1506" t="s">
        <v>100</v>
      </c>
      <c r="H1506">
        <v>2017</v>
      </c>
      <c r="I1506" t="s">
        <v>4740</v>
      </c>
      <c r="J1506" t="s">
        <v>94</v>
      </c>
      <c r="K1506" t="s">
        <v>81</v>
      </c>
      <c r="L1506">
        <v>0</v>
      </c>
      <c r="M1506" t="s">
        <v>58</v>
      </c>
      <c r="N1506" t="s">
        <v>9663</v>
      </c>
      <c r="W1506">
        <v>0</v>
      </c>
      <c r="AI1506" t="s">
        <v>31</v>
      </c>
      <c r="AO1506" t="s">
        <v>59</v>
      </c>
      <c r="AV1506" t="s">
        <v>5856</v>
      </c>
      <c r="AW1506" t="s">
        <v>5857</v>
      </c>
      <c r="AY1506">
        <v>10.620100020000001</v>
      </c>
      <c r="AZ1506">
        <v>12.16689968</v>
      </c>
      <c r="BA1506" t="s">
        <v>98</v>
      </c>
      <c r="BB1506" t="s">
        <v>64</v>
      </c>
    </row>
    <row r="1507" spans="1:54" x14ac:dyDescent="0.3">
      <c r="A1507">
        <v>1583</v>
      </c>
      <c r="B1507" t="s">
        <v>5923</v>
      </c>
      <c r="C1507" s="1">
        <v>42942</v>
      </c>
      <c r="D1507">
        <v>7</v>
      </c>
      <c r="E1507" t="s">
        <v>154</v>
      </c>
      <c r="F1507" t="s">
        <v>169</v>
      </c>
      <c r="H1507">
        <v>2017</v>
      </c>
      <c r="I1507" t="s">
        <v>3853</v>
      </c>
      <c r="J1507" t="s">
        <v>1498</v>
      </c>
      <c r="K1507" t="s">
        <v>81</v>
      </c>
      <c r="L1507">
        <v>10</v>
      </c>
      <c r="M1507" t="s">
        <v>58</v>
      </c>
      <c r="N1507" t="s">
        <v>9663</v>
      </c>
      <c r="W1507">
        <v>10</v>
      </c>
      <c r="AI1507" t="s">
        <v>31</v>
      </c>
      <c r="AT1507" t="s">
        <v>75</v>
      </c>
      <c r="AV1507" t="s">
        <v>5924</v>
      </c>
      <c r="AY1507">
        <v>11.094149590000001</v>
      </c>
      <c r="AZ1507">
        <v>13.692230220000001</v>
      </c>
      <c r="BA1507" t="s">
        <v>1499</v>
      </c>
      <c r="BB1507" t="s">
        <v>64</v>
      </c>
    </row>
    <row r="1508" spans="1:54" x14ac:dyDescent="0.3">
      <c r="A1508">
        <v>1628</v>
      </c>
      <c r="B1508" t="s">
        <v>6091</v>
      </c>
      <c r="C1508" s="1">
        <v>43010</v>
      </c>
      <c r="D1508">
        <v>10</v>
      </c>
      <c r="E1508" t="s">
        <v>290</v>
      </c>
      <c r="F1508" t="s">
        <v>73</v>
      </c>
      <c r="H1508">
        <v>2017</v>
      </c>
      <c r="I1508" t="s">
        <v>6092</v>
      </c>
      <c r="J1508" t="s">
        <v>1115</v>
      </c>
      <c r="K1508" t="s">
        <v>81</v>
      </c>
      <c r="L1508">
        <v>4</v>
      </c>
      <c r="M1508" t="s">
        <v>58</v>
      </c>
      <c r="N1508" t="s">
        <v>9663</v>
      </c>
      <c r="W1508">
        <v>4</v>
      </c>
      <c r="AI1508" t="s">
        <v>31</v>
      </c>
      <c r="AT1508" t="s">
        <v>75</v>
      </c>
      <c r="AV1508" t="s">
        <v>6093</v>
      </c>
      <c r="AY1508">
        <v>11.92424965</v>
      </c>
      <c r="AZ1508">
        <v>13.603529930000001</v>
      </c>
      <c r="BA1508" t="s">
        <v>1118</v>
      </c>
      <c r="BB1508" t="s">
        <v>64</v>
      </c>
    </row>
    <row r="1509" spans="1:54" x14ac:dyDescent="0.3">
      <c r="A1509">
        <v>1635</v>
      </c>
      <c r="B1509" t="s">
        <v>6117</v>
      </c>
      <c r="C1509" s="1">
        <v>43021</v>
      </c>
      <c r="D1509">
        <v>10</v>
      </c>
      <c r="E1509" t="s">
        <v>290</v>
      </c>
      <c r="F1509" t="s">
        <v>203</v>
      </c>
      <c r="H1509">
        <v>2017</v>
      </c>
      <c r="J1509" t="s">
        <v>1683</v>
      </c>
      <c r="K1509" t="s">
        <v>81</v>
      </c>
      <c r="L1509">
        <v>1</v>
      </c>
      <c r="M1509" t="s">
        <v>58</v>
      </c>
      <c r="N1509" t="s">
        <v>9663</v>
      </c>
      <c r="W1509">
        <v>1</v>
      </c>
      <c r="AI1509" t="s">
        <v>31</v>
      </c>
      <c r="AO1509" t="s">
        <v>59</v>
      </c>
      <c r="AV1509" t="s">
        <v>6118</v>
      </c>
      <c r="AY1509">
        <v>12.242460250000001</v>
      </c>
      <c r="AZ1509">
        <v>13.869819639999999</v>
      </c>
      <c r="BA1509" t="s">
        <v>1686</v>
      </c>
      <c r="BB1509" t="s">
        <v>64</v>
      </c>
    </row>
    <row r="1510" spans="1:54" x14ac:dyDescent="0.3">
      <c r="A1510">
        <v>1636</v>
      </c>
      <c r="B1510" t="s">
        <v>6119</v>
      </c>
      <c r="C1510" s="1">
        <v>43026</v>
      </c>
      <c r="D1510">
        <v>10</v>
      </c>
      <c r="E1510" t="s">
        <v>290</v>
      </c>
      <c r="F1510" t="s">
        <v>169</v>
      </c>
      <c r="H1510">
        <v>2017</v>
      </c>
      <c r="J1510" t="s">
        <v>117</v>
      </c>
      <c r="K1510" t="s">
        <v>81</v>
      </c>
      <c r="L1510">
        <v>3</v>
      </c>
      <c r="M1510" t="s">
        <v>58</v>
      </c>
      <c r="N1510" t="s">
        <v>9663</v>
      </c>
      <c r="W1510">
        <v>3</v>
      </c>
      <c r="AI1510" t="s">
        <v>31</v>
      </c>
      <c r="AT1510" t="s">
        <v>75</v>
      </c>
      <c r="AV1510" t="s">
        <v>6120</v>
      </c>
      <c r="AW1510" t="s">
        <v>6121</v>
      </c>
      <c r="AY1510">
        <v>11.15777016</v>
      </c>
      <c r="AZ1510">
        <v>12.758230210000001</v>
      </c>
      <c r="BA1510" t="s">
        <v>120</v>
      </c>
      <c r="BB1510" t="s">
        <v>64</v>
      </c>
    </row>
    <row r="1511" spans="1:54" x14ac:dyDescent="0.3">
      <c r="A1511">
        <v>1656</v>
      </c>
      <c r="B1511" t="s">
        <v>6199</v>
      </c>
      <c r="C1511" s="1">
        <v>43049</v>
      </c>
      <c r="D1511">
        <v>11</v>
      </c>
      <c r="E1511" t="s">
        <v>327</v>
      </c>
      <c r="F1511" t="s">
        <v>203</v>
      </c>
      <c r="H1511">
        <v>2017</v>
      </c>
      <c r="J1511" t="s">
        <v>1498</v>
      </c>
      <c r="K1511" t="s">
        <v>81</v>
      </c>
      <c r="L1511">
        <v>4</v>
      </c>
      <c r="M1511" t="s">
        <v>58</v>
      </c>
      <c r="N1511" t="s">
        <v>9663</v>
      </c>
      <c r="W1511">
        <v>3</v>
      </c>
      <c r="Y1511">
        <v>1</v>
      </c>
      <c r="AI1511" t="s">
        <v>31</v>
      </c>
      <c r="AT1511" t="s">
        <v>75</v>
      </c>
      <c r="AU1511" t="s">
        <v>6200</v>
      </c>
      <c r="AV1511" t="s">
        <v>6201</v>
      </c>
      <c r="AW1511" t="s">
        <v>6202</v>
      </c>
      <c r="AX1511" t="s">
        <v>6203</v>
      </c>
      <c r="AY1511">
        <v>11.094149590000001</v>
      </c>
      <c r="AZ1511">
        <v>13.692230220000001</v>
      </c>
      <c r="BA1511" t="s">
        <v>1499</v>
      </c>
      <c r="BB1511" t="s">
        <v>64</v>
      </c>
    </row>
    <row r="1512" spans="1:54" x14ac:dyDescent="0.3">
      <c r="A1512">
        <v>1665</v>
      </c>
      <c r="B1512" t="s">
        <v>6232</v>
      </c>
      <c r="C1512" s="1">
        <v>43064</v>
      </c>
      <c r="D1512">
        <v>11</v>
      </c>
      <c r="E1512" t="s">
        <v>327</v>
      </c>
      <c r="F1512" t="s">
        <v>206</v>
      </c>
      <c r="H1512">
        <v>2017</v>
      </c>
      <c r="J1512" t="s">
        <v>1332</v>
      </c>
      <c r="K1512" t="s">
        <v>81</v>
      </c>
      <c r="L1512">
        <v>4</v>
      </c>
      <c r="M1512" t="s">
        <v>58</v>
      </c>
      <c r="N1512" t="s">
        <v>9663</v>
      </c>
      <c r="W1512">
        <v>3</v>
      </c>
      <c r="AE1512">
        <v>1</v>
      </c>
      <c r="AI1512" t="s">
        <v>31</v>
      </c>
      <c r="AO1512" t="s">
        <v>59</v>
      </c>
      <c r="AQ1512" t="s">
        <v>39</v>
      </c>
      <c r="AT1512" t="s">
        <v>75</v>
      </c>
      <c r="AV1512" t="s">
        <v>6233</v>
      </c>
      <c r="AW1512" t="s">
        <v>6234</v>
      </c>
      <c r="AX1512" t="s">
        <v>6235</v>
      </c>
      <c r="AY1512">
        <v>12.114700320000001</v>
      </c>
      <c r="AZ1512">
        <v>12.8288002</v>
      </c>
      <c r="BA1512" t="s">
        <v>1335</v>
      </c>
      <c r="BB1512" t="s">
        <v>64</v>
      </c>
    </row>
    <row r="1513" spans="1:54" x14ac:dyDescent="0.3">
      <c r="A1513">
        <v>1669</v>
      </c>
      <c r="B1513" t="s">
        <v>6250</v>
      </c>
      <c r="C1513" s="1">
        <v>43078</v>
      </c>
      <c r="D1513">
        <v>12</v>
      </c>
      <c r="E1513" t="s">
        <v>390</v>
      </c>
      <c r="F1513" t="s">
        <v>206</v>
      </c>
      <c r="H1513">
        <v>2017</v>
      </c>
      <c r="J1513" t="s">
        <v>117</v>
      </c>
      <c r="K1513" t="s">
        <v>81</v>
      </c>
      <c r="L1513">
        <v>2</v>
      </c>
      <c r="M1513" t="s">
        <v>58</v>
      </c>
      <c r="N1513" t="s">
        <v>9663</v>
      </c>
      <c r="W1513">
        <v>2</v>
      </c>
      <c r="AH1513" t="s">
        <v>30</v>
      </c>
      <c r="AI1513" t="s">
        <v>31</v>
      </c>
      <c r="AT1513" t="s">
        <v>75</v>
      </c>
      <c r="AV1513" t="s">
        <v>6251</v>
      </c>
      <c r="AW1513" t="s">
        <v>6252</v>
      </c>
      <c r="AY1513">
        <v>11.15777016</v>
      </c>
      <c r="AZ1513">
        <v>12.758230210000001</v>
      </c>
      <c r="BA1513" t="s">
        <v>120</v>
      </c>
      <c r="BB1513" t="s">
        <v>64</v>
      </c>
    </row>
    <row r="1514" spans="1:54" x14ac:dyDescent="0.3">
      <c r="A1514">
        <v>1670</v>
      </c>
      <c r="B1514" t="s">
        <v>6253</v>
      </c>
      <c r="C1514" s="1">
        <v>43079</v>
      </c>
      <c r="D1514">
        <v>12</v>
      </c>
      <c r="E1514" t="s">
        <v>390</v>
      </c>
      <c r="F1514" t="s">
        <v>56</v>
      </c>
      <c r="H1514">
        <v>2017</v>
      </c>
      <c r="I1514" t="s">
        <v>6254</v>
      </c>
      <c r="J1514" t="s">
        <v>117</v>
      </c>
      <c r="K1514" t="s">
        <v>81</v>
      </c>
      <c r="L1514">
        <v>10</v>
      </c>
      <c r="M1514" t="s">
        <v>58</v>
      </c>
      <c r="N1514" t="s">
        <v>9663</v>
      </c>
      <c r="W1514">
        <v>10</v>
      </c>
      <c r="AH1514" t="s">
        <v>30</v>
      </c>
      <c r="AI1514" t="s">
        <v>31</v>
      </c>
      <c r="AT1514" t="s">
        <v>75</v>
      </c>
      <c r="AV1514" t="s">
        <v>6251</v>
      </c>
      <c r="AW1514" t="s">
        <v>6255</v>
      </c>
      <c r="AX1514" t="s">
        <v>6252</v>
      </c>
      <c r="AY1514">
        <v>11.15777016</v>
      </c>
      <c r="AZ1514">
        <v>12.758230210000001</v>
      </c>
      <c r="BA1514" t="s">
        <v>120</v>
      </c>
      <c r="BB1514" t="s">
        <v>64</v>
      </c>
    </row>
    <row r="1515" spans="1:54" x14ac:dyDescent="0.3">
      <c r="A1515">
        <v>1673</v>
      </c>
      <c r="B1515" t="s">
        <v>6262</v>
      </c>
      <c r="C1515" s="1">
        <v>43080</v>
      </c>
      <c r="D1515">
        <v>12</v>
      </c>
      <c r="E1515" t="s">
        <v>390</v>
      </c>
      <c r="F1515" t="s">
        <v>73</v>
      </c>
      <c r="H1515">
        <v>2017</v>
      </c>
      <c r="J1515" t="s">
        <v>117</v>
      </c>
      <c r="K1515" t="s">
        <v>81</v>
      </c>
      <c r="L1515">
        <v>2</v>
      </c>
      <c r="M1515" t="s">
        <v>58</v>
      </c>
      <c r="N1515" t="s">
        <v>9663</v>
      </c>
      <c r="W1515">
        <v>2</v>
      </c>
      <c r="AH1515" t="s">
        <v>30</v>
      </c>
      <c r="AT1515" t="s">
        <v>75</v>
      </c>
      <c r="AV1515" t="s">
        <v>6260</v>
      </c>
      <c r="AY1515">
        <v>11.15777016</v>
      </c>
      <c r="AZ1515">
        <v>12.758230210000001</v>
      </c>
      <c r="BA1515" t="s">
        <v>120</v>
      </c>
      <c r="BB1515" t="s">
        <v>64</v>
      </c>
    </row>
    <row r="1516" spans="1:54" x14ac:dyDescent="0.3">
      <c r="A1516">
        <v>1675</v>
      </c>
      <c r="B1516" t="s">
        <v>6267</v>
      </c>
      <c r="C1516" s="1">
        <v>43086</v>
      </c>
      <c r="D1516">
        <v>12</v>
      </c>
      <c r="E1516" t="s">
        <v>390</v>
      </c>
      <c r="F1516" t="s">
        <v>56</v>
      </c>
      <c r="H1516">
        <v>2017</v>
      </c>
      <c r="I1516" t="s">
        <v>6268</v>
      </c>
      <c r="J1516" t="s">
        <v>233</v>
      </c>
      <c r="K1516" t="s">
        <v>81</v>
      </c>
      <c r="L1516">
        <v>10</v>
      </c>
      <c r="M1516" t="s">
        <v>58</v>
      </c>
      <c r="N1516" t="s">
        <v>9663</v>
      </c>
      <c r="V1516">
        <v>6</v>
      </c>
      <c r="AB1516">
        <v>3</v>
      </c>
      <c r="AE1516">
        <v>4</v>
      </c>
      <c r="AI1516" t="s">
        <v>31</v>
      </c>
      <c r="AT1516" t="s">
        <v>75</v>
      </c>
      <c r="AV1516" t="s">
        <v>6269</v>
      </c>
      <c r="AW1516" t="s">
        <v>6270</v>
      </c>
      <c r="AX1516" t="s">
        <v>6271</v>
      </c>
      <c r="AY1516">
        <v>12.3698101</v>
      </c>
      <c r="AZ1516">
        <v>14.21105957</v>
      </c>
      <c r="BA1516" t="s">
        <v>235</v>
      </c>
      <c r="BB1516" t="s">
        <v>64</v>
      </c>
    </row>
    <row r="1517" spans="1:54" x14ac:dyDescent="0.3">
      <c r="A1517">
        <v>1712</v>
      </c>
      <c r="B1517" t="s">
        <v>6410</v>
      </c>
      <c r="C1517" s="1">
        <v>43156</v>
      </c>
      <c r="D1517">
        <v>2</v>
      </c>
      <c r="E1517" t="s">
        <v>650</v>
      </c>
      <c r="F1517" t="s">
        <v>56</v>
      </c>
      <c r="H1517">
        <v>2018</v>
      </c>
      <c r="I1517" t="s">
        <v>6411</v>
      </c>
      <c r="J1517" t="s">
        <v>348</v>
      </c>
      <c r="K1517" t="s">
        <v>81</v>
      </c>
      <c r="L1517">
        <v>1</v>
      </c>
      <c r="M1517" t="s">
        <v>58</v>
      </c>
      <c r="N1517" t="s">
        <v>9663</v>
      </c>
      <c r="W1517">
        <v>1</v>
      </c>
      <c r="AH1517" t="s">
        <v>30</v>
      </c>
      <c r="AT1517" t="s">
        <v>75</v>
      </c>
      <c r="AV1517" t="s">
        <v>6412</v>
      </c>
      <c r="AY1517">
        <v>11.810930000000001</v>
      </c>
      <c r="AZ1517">
        <v>12.503669739999999</v>
      </c>
      <c r="BA1517" t="s">
        <v>351</v>
      </c>
      <c r="BB1517" t="s">
        <v>64</v>
      </c>
    </row>
    <row r="1518" spans="1:54" x14ac:dyDescent="0.3">
      <c r="A1518">
        <v>1713</v>
      </c>
      <c r="B1518" t="s">
        <v>6413</v>
      </c>
      <c r="C1518" s="1">
        <v>43157</v>
      </c>
      <c r="D1518">
        <v>2</v>
      </c>
      <c r="E1518" t="s">
        <v>650</v>
      </c>
      <c r="F1518" t="s">
        <v>73</v>
      </c>
      <c r="H1518">
        <v>2018</v>
      </c>
      <c r="J1518" t="s">
        <v>117</v>
      </c>
      <c r="K1518" t="s">
        <v>81</v>
      </c>
      <c r="L1518">
        <v>2</v>
      </c>
      <c r="M1518" t="s">
        <v>58</v>
      </c>
      <c r="N1518" t="s">
        <v>9663</v>
      </c>
      <c r="W1518">
        <v>2</v>
      </c>
      <c r="AT1518" t="s">
        <v>75</v>
      </c>
      <c r="AV1518" t="s">
        <v>6414</v>
      </c>
      <c r="AW1518" t="s">
        <v>6415</v>
      </c>
      <c r="AX1518" t="s">
        <v>6416</v>
      </c>
      <c r="AY1518">
        <v>11.16417</v>
      </c>
      <c r="AZ1518">
        <v>12.761799809999999</v>
      </c>
      <c r="BA1518" t="s">
        <v>120</v>
      </c>
      <c r="BB1518" t="s">
        <v>64</v>
      </c>
    </row>
    <row r="1519" spans="1:54" x14ac:dyDescent="0.3">
      <c r="A1519">
        <v>1724</v>
      </c>
      <c r="B1519" t="s">
        <v>6449</v>
      </c>
      <c r="C1519" s="1">
        <v>43170</v>
      </c>
      <c r="D1519">
        <v>3</v>
      </c>
      <c r="E1519" t="s">
        <v>828</v>
      </c>
      <c r="F1519" t="s">
        <v>56</v>
      </c>
      <c r="H1519">
        <v>2018</v>
      </c>
      <c r="J1519" t="s">
        <v>1819</v>
      </c>
      <c r="K1519" t="s">
        <v>81</v>
      </c>
      <c r="L1519">
        <v>4</v>
      </c>
      <c r="M1519" t="s">
        <v>58</v>
      </c>
      <c r="N1519" t="s">
        <v>9663</v>
      </c>
      <c r="W1519">
        <v>4</v>
      </c>
      <c r="AH1519" t="s">
        <v>30</v>
      </c>
      <c r="AT1519" t="s">
        <v>75</v>
      </c>
      <c r="AV1519" t="s">
        <v>6450</v>
      </c>
      <c r="AY1519">
        <v>12.67615</v>
      </c>
      <c r="AZ1519">
        <v>13.61752033</v>
      </c>
      <c r="BA1519" t="s">
        <v>1822</v>
      </c>
      <c r="BB1519" t="s">
        <v>64</v>
      </c>
    </row>
    <row r="1520" spans="1:54" x14ac:dyDescent="0.3">
      <c r="A1520">
        <v>1764</v>
      </c>
      <c r="B1520" t="s">
        <v>6598</v>
      </c>
      <c r="C1520" s="1">
        <v>43251</v>
      </c>
      <c r="D1520">
        <v>5</v>
      </c>
      <c r="E1520" t="s">
        <v>55</v>
      </c>
      <c r="F1520" t="s">
        <v>88</v>
      </c>
      <c r="H1520">
        <v>2018</v>
      </c>
      <c r="J1520" t="s">
        <v>1498</v>
      </c>
      <c r="K1520" t="s">
        <v>81</v>
      </c>
      <c r="L1520">
        <v>10</v>
      </c>
      <c r="M1520" t="s">
        <v>58</v>
      </c>
      <c r="N1520" t="s">
        <v>9663</v>
      </c>
      <c r="V1520">
        <v>5</v>
      </c>
      <c r="W1520">
        <v>5</v>
      </c>
      <c r="AH1520" t="s">
        <v>30</v>
      </c>
      <c r="AI1520" t="s">
        <v>31</v>
      </c>
      <c r="AT1520" t="s">
        <v>75</v>
      </c>
      <c r="AU1520" t="s">
        <v>6599</v>
      </c>
      <c r="AV1520" t="s">
        <v>6600</v>
      </c>
      <c r="AW1520" t="s">
        <v>6596</v>
      </c>
      <c r="AX1520" t="s">
        <v>6601</v>
      </c>
      <c r="AY1520">
        <v>11.101979999999999</v>
      </c>
      <c r="AZ1520">
        <v>13.69266987</v>
      </c>
      <c r="BA1520" t="s">
        <v>1499</v>
      </c>
      <c r="BB1520" t="s">
        <v>64</v>
      </c>
    </row>
    <row r="1521" spans="1:54" x14ac:dyDescent="0.3">
      <c r="A1521">
        <v>1773</v>
      </c>
      <c r="B1521" t="s">
        <v>6637</v>
      </c>
      <c r="C1521" s="1">
        <v>43269</v>
      </c>
      <c r="D1521">
        <v>6</v>
      </c>
      <c r="E1521" t="s">
        <v>87</v>
      </c>
      <c r="F1521" t="s">
        <v>73</v>
      </c>
      <c r="H1521">
        <v>2018</v>
      </c>
      <c r="I1521" t="s">
        <v>2064</v>
      </c>
      <c r="J1521" t="s">
        <v>2065</v>
      </c>
      <c r="K1521" t="s">
        <v>81</v>
      </c>
      <c r="L1521">
        <v>9</v>
      </c>
      <c r="M1521" t="s">
        <v>58</v>
      </c>
      <c r="N1521" t="s">
        <v>9663</v>
      </c>
      <c r="W1521">
        <v>9</v>
      </c>
      <c r="AI1521" t="s">
        <v>31</v>
      </c>
      <c r="AT1521" t="s">
        <v>75</v>
      </c>
      <c r="AV1521" t="s">
        <v>6638</v>
      </c>
      <c r="AW1521" t="s">
        <v>6639</v>
      </c>
      <c r="AX1521" t="s">
        <v>6640</v>
      </c>
      <c r="AY1521">
        <v>12.2615</v>
      </c>
      <c r="AZ1521">
        <v>13.107799529999999</v>
      </c>
      <c r="BA1521" t="s">
        <v>2068</v>
      </c>
      <c r="BB1521" t="s">
        <v>64</v>
      </c>
    </row>
    <row r="1522" spans="1:54" x14ac:dyDescent="0.3">
      <c r="A1522">
        <v>1790</v>
      </c>
      <c r="B1522" t="s">
        <v>6705</v>
      </c>
      <c r="C1522" s="1">
        <v>43305</v>
      </c>
      <c r="D1522">
        <v>7</v>
      </c>
      <c r="E1522" t="s">
        <v>154</v>
      </c>
      <c r="F1522" t="s">
        <v>100</v>
      </c>
      <c r="H1522">
        <v>2018</v>
      </c>
      <c r="J1522" t="s">
        <v>117</v>
      </c>
      <c r="K1522" t="s">
        <v>81</v>
      </c>
      <c r="L1522">
        <v>7</v>
      </c>
      <c r="M1522" t="s">
        <v>58</v>
      </c>
      <c r="N1522" t="s">
        <v>9663</v>
      </c>
      <c r="W1522">
        <v>7</v>
      </c>
      <c r="AI1522" t="s">
        <v>31</v>
      </c>
      <c r="AT1522" t="s">
        <v>75</v>
      </c>
      <c r="AV1522" t="s">
        <v>6697</v>
      </c>
      <c r="AY1522">
        <v>11.16417</v>
      </c>
      <c r="AZ1522">
        <v>12.761799809999999</v>
      </c>
      <c r="BA1522" t="s">
        <v>120</v>
      </c>
      <c r="BB1522" t="s">
        <v>64</v>
      </c>
    </row>
    <row r="1523" spans="1:54" x14ac:dyDescent="0.3">
      <c r="A1523">
        <v>1798</v>
      </c>
      <c r="B1523" t="s">
        <v>6735</v>
      </c>
      <c r="C1523" s="1">
        <v>43320</v>
      </c>
      <c r="D1523">
        <v>8</v>
      </c>
      <c r="E1523" t="s">
        <v>212</v>
      </c>
      <c r="F1523" t="s">
        <v>169</v>
      </c>
      <c r="H1523">
        <v>2018</v>
      </c>
      <c r="I1523" t="s">
        <v>6736</v>
      </c>
      <c r="J1523" t="s">
        <v>1609</v>
      </c>
      <c r="K1523" t="s">
        <v>81</v>
      </c>
      <c r="L1523">
        <v>17</v>
      </c>
      <c r="M1523" t="s">
        <v>58</v>
      </c>
      <c r="N1523" t="s">
        <v>9663</v>
      </c>
      <c r="W1523">
        <v>17</v>
      </c>
      <c r="AO1523" t="s">
        <v>59</v>
      </c>
      <c r="AV1523" t="s">
        <v>6737</v>
      </c>
      <c r="AW1523" t="s">
        <v>6738</v>
      </c>
      <c r="AX1523" t="s">
        <v>6739</v>
      </c>
      <c r="AY1523">
        <v>13.111560000000001</v>
      </c>
      <c r="AZ1523">
        <v>12.50559998</v>
      </c>
      <c r="BA1523" t="s">
        <v>1612</v>
      </c>
      <c r="BB1523" t="s">
        <v>64</v>
      </c>
    </row>
    <row r="1524" spans="1:54" x14ac:dyDescent="0.3">
      <c r="A1524">
        <v>1808</v>
      </c>
      <c r="B1524" t="s">
        <v>6776</v>
      </c>
      <c r="C1524" s="1">
        <v>43352</v>
      </c>
      <c r="D1524">
        <v>9</v>
      </c>
      <c r="E1524" t="s">
        <v>263</v>
      </c>
      <c r="F1524" t="s">
        <v>56</v>
      </c>
      <c r="H1524">
        <v>2018</v>
      </c>
      <c r="I1524" t="s">
        <v>1876</v>
      </c>
      <c r="J1524" t="s">
        <v>414</v>
      </c>
      <c r="K1524" t="s">
        <v>81</v>
      </c>
      <c r="L1524">
        <v>0</v>
      </c>
      <c r="M1524" t="s">
        <v>58</v>
      </c>
      <c r="N1524" t="s">
        <v>9663</v>
      </c>
      <c r="W1524">
        <v>0</v>
      </c>
      <c r="AL1524" t="s">
        <v>75</v>
      </c>
      <c r="AT1524" t="s">
        <v>75</v>
      </c>
      <c r="AV1524" t="s">
        <v>6777</v>
      </c>
      <c r="AY1524">
        <v>12.92671</v>
      </c>
      <c r="AZ1524">
        <v>13.580120089999999</v>
      </c>
      <c r="BA1524" t="s">
        <v>417</v>
      </c>
      <c r="BB1524" t="s">
        <v>64</v>
      </c>
    </row>
    <row r="1525" spans="1:54" x14ac:dyDescent="0.3">
      <c r="A1525">
        <v>1811</v>
      </c>
      <c r="B1525" t="s">
        <v>6785</v>
      </c>
      <c r="C1525" s="1">
        <v>43359</v>
      </c>
      <c r="D1525">
        <v>9</v>
      </c>
      <c r="E1525" t="s">
        <v>263</v>
      </c>
      <c r="F1525" t="s">
        <v>56</v>
      </c>
      <c r="H1525">
        <v>2018</v>
      </c>
      <c r="J1525" t="s">
        <v>80</v>
      </c>
      <c r="K1525" t="s">
        <v>81</v>
      </c>
      <c r="L1525">
        <v>5</v>
      </c>
      <c r="M1525" t="s">
        <v>58</v>
      </c>
      <c r="N1525" t="s">
        <v>9663</v>
      </c>
      <c r="V1525">
        <v>5</v>
      </c>
      <c r="AI1525" t="s">
        <v>31</v>
      </c>
      <c r="AT1525" t="s">
        <v>75</v>
      </c>
      <c r="AV1525" t="s">
        <v>6786</v>
      </c>
      <c r="AW1525" t="s">
        <v>6787</v>
      </c>
      <c r="AX1525" t="s">
        <v>6788</v>
      </c>
      <c r="AY1525">
        <v>11.836959999999999</v>
      </c>
      <c r="AZ1525">
        <v>13.144749640000001</v>
      </c>
      <c r="BA1525" t="s">
        <v>85</v>
      </c>
      <c r="BB1525" t="s">
        <v>64</v>
      </c>
    </row>
    <row r="1526" spans="1:54" x14ac:dyDescent="0.3">
      <c r="A1526">
        <v>1824</v>
      </c>
      <c r="B1526" t="s">
        <v>6846</v>
      </c>
      <c r="C1526" s="1">
        <v>43400</v>
      </c>
      <c r="D1526">
        <v>10</v>
      </c>
      <c r="E1526" t="s">
        <v>290</v>
      </c>
      <c r="F1526" t="s">
        <v>206</v>
      </c>
      <c r="H1526">
        <v>2018</v>
      </c>
      <c r="I1526" t="s">
        <v>2255</v>
      </c>
      <c r="J1526" t="s">
        <v>1609</v>
      </c>
      <c r="K1526" t="s">
        <v>81</v>
      </c>
      <c r="L1526">
        <v>41</v>
      </c>
      <c r="M1526" t="s">
        <v>58</v>
      </c>
      <c r="N1526" t="s">
        <v>9663</v>
      </c>
      <c r="V1526">
        <v>40</v>
      </c>
      <c r="W1526">
        <v>1</v>
      </c>
      <c r="AI1526" t="s">
        <v>31</v>
      </c>
      <c r="AT1526" t="s">
        <v>75</v>
      </c>
      <c r="AU1526" t="s">
        <v>6694</v>
      </c>
      <c r="AV1526" t="s">
        <v>6847</v>
      </c>
      <c r="AW1526" t="s">
        <v>6848</v>
      </c>
      <c r="AX1526" t="s">
        <v>6849</v>
      </c>
      <c r="AY1526">
        <v>13.111560000000001</v>
      </c>
      <c r="AZ1526">
        <v>12.50559998</v>
      </c>
      <c r="BA1526" t="s">
        <v>1612</v>
      </c>
      <c r="BB1526" t="s">
        <v>64</v>
      </c>
    </row>
    <row r="1527" spans="1:54" x14ac:dyDescent="0.3">
      <c r="A1527">
        <v>1826</v>
      </c>
      <c r="B1527" t="s">
        <v>6856</v>
      </c>
      <c r="C1527" s="1">
        <v>43409</v>
      </c>
      <c r="D1527">
        <v>11</v>
      </c>
      <c r="E1527" t="s">
        <v>327</v>
      </c>
      <c r="F1527" t="s">
        <v>73</v>
      </c>
      <c r="H1527">
        <v>2018</v>
      </c>
      <c r="I1527" t="s">
        <v>414</v>
      </c>
      <c r="J1527" t="s">
        <v>414</v>
      </c>
      <c r="K1527" t="s">
        <v>81</v>
      </c>
      <c r="L1527">
        <v>5</v>
      </c>
      <c r="M1527" t="s">
        <v>58</v>
      </c>
      <c r="N1527" t="s">
        <v>9663</v>
      </c>
      <c r="W1527">
        <v>5</v>
      </c>
      <c r="AH1527" t="s">
        <v>30</v>
      </c>
      <c r="AI1527" t="s">
        <v>31</v>
      </c>
      <c r="AO1527" t="s">
        <v>59</v>
      </c>
      <c r="AT1527" t="s">
        <v>75</v>
      </c>
      <c r="AU1527" t="s">
        <v>6857</v>
      </c>
      <c r="AV1527" t="s">
        <v>6858</v>
      </c>
      <c r="AW1527" t="s">
        <v>6859</v>
      </c>
      <c r="AX1527" t="s">
        <v>6860</v>
      </c>
      <c r="AY1527">
        <v>12.92671</v>
      </c>
      <c r="AZ1527">
        <v>13.580120089999999</v>
      </c>
      <c r="BA1527" t="s">
        <v>417</v>
      </c>
      <c r="BB1527" t="s">
        <v>64</v>
      </c>
    </row>
    <row r="1528" spans="1:54" x14ac:dyDescent="0.3">
      <c r="A1528">
        <v>1829</v>
      </c>
      <c r="B1528" t="s">
        <v>6867</v>
      </c>
      <c r="C1528" s="1">
        <v>43412</v>
      </c>
      <c r="D1528">
        <v>11</v>
      </c>
      <c r="E1528" t="s">
        <v>327</v>
      </c>
      <c r="F1528" t="s">
        <v>88</v>
      </c>
      <c r="H1528">
        <v>2018</v>
      </c>
      <c r="I1528" t="s">
        <v>6868</v>
      </c>
      <c r="J1528" t="s">
        <v>233</v>
      </c>
      <c r="K1528" t="s">
        <v>81</v>
      </c>
      <c r="L1528">
        <v>9</v>
      </c>
      <c r="M1528" t="s">
        <v>58</v>
      </c>
      <c r="N1528" t="s">
        <v>9663</v>
      </c>
      <c r="W1528">
        <v>1</v>
      </c>
      <c r="AE1528">
        <v>8</v>
      </c>
      <c r="AI1528" t="s">
        <v>31</v>
      </c>
      <c r="AT1528" t="s">
        <v>75</v>
      </c>
      <c r="AV1528" t="s">
        <v>6869</v>
      </c>
      <c r="AY1528">
        <v>12.369809999999999</v>
      </c>
      <c r="AZ1528">
        <v>14.21105957</v>
      </c>
      <c r="BA1528" t="s">
        <v>235</v>
      </c>
      <c r="BB1528" t="s">
        <v>64</v>
      </c>
    </row>
    <row r="1529" spans="1:54" x14ac:dyDescent="0.3">
      <c r="A1529">
        <v>1835</v>
      </c>
      <c r="B1529" t="s">
        <v>6890</v>
      </c>
      <c r="C1529" s="1">
        <v>43418</v>
      </c>
      <c r="D1529">
        <v>11</v>
      </c>
      <c r="E1529" t="s">
        <v>327</v>
      </c>
      <c r="F1529" t="s">
        <v>169</v>
      </c>
      <c r="H1529">
        <v>2018</v>
      </c>
      <c r="I1529" t="s">
        <v>4999</v>
      </c>
      <c r="J1529" t="s">
        <v>1609</v>
      </c>
      <c r="K1529" t="s">
        <v>81</v>
      </c>
      <c r="L1529">
        <v>3</v>
      </c>
      <c r="M1529" t="s">
        <v>58</v>
      </c>
      <c r="N1529" t="s">
        <v>9663</v>
      </c>
      <c r="W1529">
        <v>3</v>
      </c>
      <c r="AO1529" t="s">
        <v>59</v>
      </c>
      <c r="AV1529" t="s">
        <v>6891</v>
      </c>
      <c r="AW1529" t="s">
        <v>6892</v>
      </c>
      <c r="AX1529" t="s">
        <v>6893</v>
      </c>
      <c r="AY1529">
        <v>13.111560000000001</v>
      </c>
      <c r="AZ1529">
        <v>12.50559998</v>
      </c>
      <c r="BA1529" t="s">
        <v>1612</v>
      </c>
      <c r="BB1529" t="s">
        <v>64</v>
      </c>
    </row>
    <row r="1530" spans="1:54" x14ac:dyDescent="0.3">
      <c r="A1530">
        <v>1839</v>
      </c>
      <c r="B1530" t="s">
        <v>6907</v>
      </c>
      <c r="C1530" s="1">
        <v>43422</v>
      </c>
      <c r="D1530">
        <v>11</v>
      </c>
      <c r="E1530" t="s">
        <v>327</v>
      </c>
      <c r="F1530" t="s">
        <v>56</v>
      </c>
      <c r="H1530">
        <v>2018</v>
      </c>
      <c r="I1530" t="s">
        <v>6812</v>
      </c>
      <c r="J1530" t="s">
        <v>1552</v>
      </c>
      <c r="K1530" t="s">
        <v>81</v>
      </c>
      <c r="L1530">
        <v>118</v>
      </c>
      <c r="M1530" t="s">
        <v>58</v>
      </c>
      <c r="N1530" t="s">
        <v>9663</v>
      </c>
      <c r="W1530">
        <v>118</v>
      </c>
      <c r="AI1530" t="s">
        <v>31</v>
      </c>
      <c r="AL1530" t="s">
        <v>75</v>
      </c>
      <c r="AO1530" t="s">
        <v>59</v>
      </c>
      <c r="AU1530" t="s">
        <v>6908</v>
      </c>
      <c r="AV1530" t="s">
        <v>6909</v>
      </c>
      <c r="AW1530" t="s">
        <v>6910</v>
      </c>
      <c r="AX1530" t="s">
        <v>6911</v>
      </c>
      <c r="AY1530">
        <v>12.94599</v>
      </c>
      <c r="AZ1530">
        <v>13.18229008</v>
      </c>
      <c r="BA1530" t="s">
        <v>1554</v>
      </c>
      <c r="BB1530" t="s">
        <v>64</v>
      </c>
    </row>
    <row r="1531" spans="1:54" x14ac:dyDescent="0.3">
      <c r="A1531">
        <v>1846</v>
      </c>
      <c r="B1531" t="s">
        <v>6934</v>
      </c>
      <c r="C1531" s="1">
        <v>43431</v>
      </c>
      <c r="D1531">
        <v>11</v>
      </c>
      <c r="E1531" t="s">
        <v>327</v>
      </c>
      <c r="F1531" t="s">
        <v>100</v>
      </c>
      <c r="H1531">
        <v>2018</v>
      </c>
      <c r="I1531" t="s">
        <v>6935</v>
      </c>
      <c r="J1531" t="s">
        <v>414</v>
      </c>
      <c r="K1531" t="s">
        <v>81</v>
      </c>
      <c r="L1531">
        <v>3</v>
      </c>
      <c r="M1531" t="s">
        <v>58</v>
      </c>
      <c r="N1531" t="s">
        <v>9663</v>
      </c>
      <c r="W1531">
        <v>3</v>
      </c>
      <c r="AI1531" t="s">
        <v>31</v>
      </c>
      <c r="AO1531" t="s">
        <v>59</v>
      </c>
      <c r="AV1531" t="s">
        <v>6936</v>
      </c>
      <c r="AW1531" t="s">
        <v>6937</v>
      </c>
      <c r="AX1531" t="s">
        <v>6938</v>
      </c>
      <c r="AY1531">
        <v>12.92671</v>
      </c>
      <c r="AZ1531">
        <v>13.580120089999999</v>
      </c>
      <c r="BA1531" t="s">
        <v>417</v>
      </c>
      <c r="BB1531" t="s">
        <v>64</v>
      </c>
    </row>
    <row r="1532" spans="1:54" x14ac:dyDescent="0.3">
      <c r="A1532">
        <v>1850</v>
      </c>
      <c r="B1532" t="s">
        <v>6949</v>
      </c>
      <c r="C1532" s="1">
        <v>43434</v>
      </c>
      <c r="D1532">
        <v>11</v>
      </c>
      <c r="E1532" t="s">
        <v>327</v>
      </c>
      <c r="F1532" t="s">
        <v>203</v>
      </c>
      <c r="H1532">
        <v>2018</v>
      </c>
      <c r="I1532" t="s">
        <v>6822</v>
      </c>
      <c r="J1532" t="s">
        <v>2007</v>
      </c>
      <c r="K1532" t="s">
        <v>81</v>
      </c>
      <c r="L1532">
        <v>1</v>
      </c>
      <c r="M1532" t="s">
        <v>58</v>
      </c>
      <c r="N1532" t="s">
        <v>9663</v>
      </c>
      <c r="W1532">
        <v>1</v>
      </c>
      <c r="AI1532" t="s">
        <v>31</v>
      </c>
      <c r="AT1532" t="s">
        <v>75</v>
      </c>
      <c r="AV1532" t="s">
        <v>6950</v>
      </c>
      <c r="AW1532" t="s">
        <v>6951</v>
      </c>
      <c r="AY1532">
        <v>13.61792</v>
      </c>
      <c r="AZ1532">
        <v>13.267009740000001</v>
      </c>
      <c r="BA1532" t="s">
        <v>2008</v>
      </c>
      <c r="BB1532" t="s">
        <v>64</v>
      </c>
    </row>
    <row r="1533" spans="1:54" x14ac:dyDescent="0.3">
      <c r="A1533">
        <v>1857</v>
      </c>
      <c r="B1533" t="s">
        <v>6973</v>
      </c>
      <c r="C1533" s="1">
        <v>43441</v>
      </c>
      <c r="D1533">
        <v>12</v>
      </c>
      <c r="E1533" t="s">
        <v>390</v>
      </c>
      <c r="F1533" t="s">
        <v>203</v>
      </c>
      <c r="H1533">
        <v>2018</v>
      </c>
      <c r="J1533" t="s">
        <v>879</v>
      </c>
      <c r="K1533" t="s">
        <v>81</v>
      </c>
      <c r="L1533">
        <v>0</v>
      </c>
      <c r="M1533" t="s">
        <v>58</v>
      </c>
      <c r="N1533" t="s">
        <v>9663</v>
      </c>
      <c r="W1533">
        <v>0</v>
      </c>
      <c r="AI1533" t="s">
        <v>31</v>
      </c>
      <c r="AT1533" t="s">
        <v>75</v>
      </c>
      <c r="AV1533" t="s">
        <v>6971</v>
      </c>
      <c r="AW1533" t="s">
        <v>6972</v>
      </c>
      <c r="AX1533" t="s">
        <v>6974</v>
      </c>
      <c r="AY1533">
        <v>11.517799999999999</v>
      </c>
      <c r="AZ1533">
        <v>13.697979930000001</v>
      </c>
      <c r="BA1533" t="s">
        <v>882</v>
      </c>
      <c r="BB1533" t="s">
        <v>64</v>
      </c>
    </row>
    <row r="1534" spans="1:54" x14ac:dyDescent="0.3">
      <c r="A1534">
        <v>1858</v>
      </c>
      <c r="B1534" t="s">
        <v>6975</v>
      </c>
      <c r="C1534" s="1">
        <v>43441</v>
      </c>
      <c r="D1534">
        <v>12</v>
      </c>
      <c r="E1534" t="s">
        <v>390</v>
      </c>
      <c r="F1534" t="s">
        <v>203</v>
      </c>
      <c r="H1534">
        <v>2018</v>
      </c>
      <c r="I1534" t="s">
        <v>2374</v>
      </c>
      <c r="J1534" t="s">
        <v>348</v>
      </c>
      <c r="K1534" t="s">
        <v>81</v>
      </c>
      <c r="L1534">
        <v>5</v>
      </c>
      <c r="M1534" t="s">
        <v>58</v>
      </c>
      <c r="N1534" t="s">
        <v>9663</v>
      </c>
      <c r="W1534">
        <v>2</v>
      </c>
      <c r="AE1534">
        <v>3</v>
      </c>
      <c r="AI1534" t="s">
        <v>31</v>
      </c>
      <c r="AO1534" t="s">
        <v>59</v>
      </c>
      <c r="AV1534" t="s">
        <v>6972</v>
      </c>
      <c r="AW1534" t="s">
        <v>6974</v>
      </c>
      <c r="AX1534" t="s">
        <v>6976</v>
      </c>
      <c r="AY1534">
        <v>12.149850000000001</v>
      </c>
      <c r="AZ1534">
        <v>13.90942001</v>
      </c>
      <c r="BA1534" t="s">
        <v>351</v>
      </c>
      <c r="BB1534" t="s">
        <v>64</v>
      </c>
    </row>
    <row r="1535" spans="1:54" x14ac:dyDescent="0.3">
      <c r="A1535">
        <v>1859</v>
      </c>
      <c r="B1535" t="s">
        <v>6977</v>
      </c>
      <c r="C1535" s="1">
        <v>43442</v>
      </c>
      <c r="D1535">
        <v>12</v>
      </c>
      <c r="E1535" t="s">
        <v>390</v>
      </c>
      <c r="F1535" t="s">
        <v>206</v>
      </c>
      <c r="H1535">
        <v>2018</v>
      </c>
      <c r="I1535" t="s">
        <v>2154</v>
      </c>
      <c r="J1535" t="s">
        <v>879</v>
      </c>
      <c r="K1535" t="s">
        <v>81</v>
      </c>
      <c r="L1535">
        <v>2</v>
      </c>
      <c r="M1535" t="s">
        <v>58</v>
      </c>
      <c r="N1535" t="s">
        <v>9663</v>
      </c>
      <c r="V1535">
        <v>1</v>
      </c>
      <c r="W1535">
        <v>2</v>
      </c>
      <c r="AI1535" t="s">
        <v>31</v>
      </c>
      <c r="AK1535" t="s">
        <v>33</v>
      </c>
      <c r="AO1535" t="s">
        <v>59</v>
      </c>
      <c r="AV1535" t="s">
        <v>6978</v>
      </c>
      <c r="AW1535" t="s">
        <v>6979</v>
      </c>
      <c r="AX1535" t="s">
        <v>6980</v>
      </c>
      <c r="AY1535">
        <v>11.517799999999999</v>
      </c>
      <c r="AZ1535">
        <v>13.697979930000001</v>
      </c>
      <c r="BA1535" t="s">
        <v>882</v>
      </c>
      <c r="BB1535" t="s">
        <v>64</v>
      </c>
    </row>
    <row r="1536" spans="1:54" x14ac:dyDescent="0.3">
      <c r="A1536">
        <v>1863</v>
      </c>
      <c r="B1536" t="s">
        <v>6991</v>
      </c>
      <c r="C1536" s="1">
        <v>43449</v>
      </c>
      <c r="D1536">
        <v>12</v>
      </c>
      <c r="E1536" t="s">
        <v>390</v>
      </c>
      <c r="F1536" t="s">
        <v>206</v>
      </c>
      <c r="H1536">
        <v>2018</v>
      </c>
      <c r="I1536" t="s">
        <v>2103</v>
      </c>
      <c r="J1536" t="s">
        <v>233</v>
      </c>
      <c r="K1536" t="s">
        <v>81</v>
      </c>
      <c r="L1536">
        <v>2</v>
      </c>
      <c r="M1536" t="s">
        <v>58</v>
      </c>
      <c r="N1536" t="s">
        <v>9663</v>
      </c>
      <c r="W1536">
        <v>2</v>
      </c>
      <c r="AH1536" t="s">
        <v>30</v>
      </c>
      <c r="AT1536" t="s">
        <v>75</v>
      </c>
      <c r="AV1536" t="s">
        <v>6992</v>
      </c>
      <c r="AY1536">
        <v>12.369809999999999</v>
      </c>
      <c r="AZ1536">
        <v>14.21105957</v>
      </c>
      <c r="BA1536" t="s">
        <v>235</v>
      </c>
      <c r="BB1536" t="s">
        <v>64</v>
      </c>
    </row>
    <row r="1537" spans="1:54" x14ac:dyDescent="0.3">
      <c r="A1537">
        <v>1865</v>
      </c>
      <c r="B1537" t="s">
        <v>6998</v>
      </c>
      <c r="C1537" s="1">
        <v>43451</v>
      </c>
      <c r="D1537">
        <v>12</v>
      </c>
      <c r="E1537" t="s">
        <v>390</v>
      </c>
      <c r="F1537" t="s">
        <v>73</v>
      </c>
      <c r="H1537">
        <v>2018</v>
      </c>
      <c r="I1537" t="s">
        <v>2349</v>
      </c>
      <c r="J1537" t="s">
        <v>1819</v>
      </c>
      <c r="K1537" t="s">
        <v>81</v>
      </c>
      <c r="L1537">
        <v>1</v>
      </c>
      <c r="M1537" t="s">
        <v>58</v>
      </c>
      <c r="N1537" t="s">
        <v>9663</v>
      </c>
      <c r="V1537">
        <v>4</v>
      </c>
      <c r="W1537">
        <v>1</v>
      </c>
      <c r="AI1537" t="s">
        <v>31</v>
      </c>
      <c r="AT1537" t="s">
        <v>75</v>
      </c>
      <c r="AV1537" t="s">
        <v>6999</v>
      </c>
      <c r="AY1537">
        <v>12.67615</v>
      </c>
      <c r="AZ1537">
        <v>13.61752033</v>
      </c>
      <c r="BA1537" t="s">
        <v>1822</v>
      </c>
      <c r="BB1537" t="s">
        <v>64</v>
      </c>
    </row>
    <row r="1538" spans="1:54" x14ac:dyDescent="0.3">
      <c r="A1538">
        <v>1867</v>
      </c>
      <c r="B1538" t="s">
        <v>7003</v>
      </c>
      <c r="C1538" s="1">
        <v>43454</v>
      </c>
      <c r="D1538">
        <v>12</v>
      </c>
      <c r="E1538" t="s">
        <v>390</v>
      </c>
      <c r="F1538" t="s">
        <v>88</v>
      </c>
      <c r="H1538">
        <v>2018</v>
      </c>
      <c r="I1538" t="s">
        <v>613</v>
      </c>
      <c r="J1538" t="s">
        <v>117</v>
      </c>
      <c r="K1538" t="s">
        <v>81</v>
      </c>
      <c r="L1538">
        <v>5</v>
      </c>
      <c r="M1538" t="s">
        <v>58</v>
      </c>
      <c r="N1538" t="s">
        <v>9663</v>
      </c>
      <c r="W1538">
        <v>5</v>
      </c>
      <c r="AT1538" t="s">
        <v>75</v>
      </c>
      <c r="AU1538" t="s">
        <v>7004</v>
      </c>
      <c r="AV1538" t="s">
        <v>7005</v>
      </c>
      <c r="AY1538">
        <v>11.16417</v>
      </c>
      <c r="AZ1538">
        <v>12.761799809999999</v>
      </c>
      <c r="BA1538" t="s">
        <v>120</v>
      </c>
      <c r="BB1538" t="s">
        <v>64</v>
      </c>
    </row>
    <row r="1539" spans="1:54" x14ac:dyDescent="0.3">
      <c r="A1539">
        <v>1874</v>
      </c>
      <c r="B1539" t="s">
        <v>7034</v>
      </c>
      <c r="C1539" s="1">
        <v>43468</v>
      </c>
      <c r="D1539">
        <v>1</v>
      </c>
      <c r="E1539" t="s">
        <v>500</v>
      </c>
      <c r="F1539" t="s">
        <v>88</v>
      </c>
      <c r="H1539">
        <v>2019</v>
      </c>
      <c r="I1539" t="s">
        <v>1005</v>
      </c>
      <c r="J1539" t="s">
        <v>879</v>
      </c>
      <c r="K1539" t="s">
        <v>81</v>
      </c>
      <c r="L1539">
        <v>2</v>
      </c>
      <c r="M1539" t="s">
        <v>58</v>
      </c>
      <c r="N1539" t="s">
        <v>9663</v>
      </c>
      <c r="W1539">
        <v>2</v>
      </c>
      <c r="AI1539" t="s">
        <v>31</v>
      </c>
      <c r="AT1539" t="s">
        <v>75</v>
      </c>
      <c r="AV1539" t="s">
        <v>7035</v>
      </c>
      <c r="AY1539">
        <v>11.517799999999999</v>
      </c>
      <c r="AZ1539">
        <v>13.697979930000001</v>
      </c>
      <c r="BA1539" t="s">
        <v>882</v>
      </c>
      <c r="BB1539" t="s">
        <v>64</v>
      </c>
    </row>
    <row r="1540" spans="1:54" x14ac:dyDescent="0.3">
      <c r="A1540">
        <v>1879</v>
      </c>
      <c r="B1540" t="s">
        <v>7050</v>
      </c>
      <c r="C1540" s="1">
        <v>43479</v>
      </c>
      <c r="D1540">
        <v>1</v>
      </c>
      <c r="E1540" t="s">
        <v>500</v>
      </c>
      <c r="F1540" t="s">
        <v>73</v>
      </c>
      <c r="H1540">
        <v>2019</v>
      </c>
      <c r="I1540" t="s">
        <v>1598</v>
      </c>
      <c r="J1540" t="s">
        <v>2457</v>
      </c>
      <c r="K1540" t="s">
        <v>81</v>
      </c>
      <c r="L1540">
        <v>12</v>
      </c>
      <c r="M1540" t="s">
        <v>58</v>
      </c>
      <c r="N1540" t="s">
        <v>9663</v>
      </c>
      <c r="AE1540">
        <v>12</v>
      </c>
      <c r="AI1540" t="s">
        <v>31</v>
      </c>
      <c r="AL1540" t="s">
        <v>75</v>
      </c>
      <c r="AO1540" t="s">
        <v>59</v>
      </c>
      <c r="AV1540" t="s">
        <v>7051</v>
      </c>
      <c r="AW1540" t="s">
        <v>7052</v>
      </c>
      <c r="AX1540" t="s">
        <v>7053</v>
      </c>
      <c r="AY1540">
        <v>11.917299999999999</v>
      </c>
      <c r="AZ1540">
        <v>14.635319709999999</v>
      </c>
      <c r="BA1540" t="s">
        <v>2460</v>
      </c>
      <c r="BB1540" t="s">
        <v>64</v>
      </c>
    </row>
    <row r="1541" spans="1:54" x14ac:dyDescent="0.3">
      <c r="A1541">
        <v>1889</v>
      </c>
      <c r="B1541" t="s">
        <v>7087</v>
      </c>
      <c r="C1541" s="1">
        <v>43488</v>
      </c>
      <c r="D1541">
        <v>1</v>
      </c>
      <c r="E1541" t="s">
        <v>500</v>
      </c>
      <c r="F1541" t="s">
        <v>169</v>
      </c>
      <c r="H1541">
        <v>2019</v>
      </c>
      <c r="J1541" t="s">
        <v>385</v>
      </c>
      <c r="K1541" t="s">
        <v>336</v>
      </c>
      <c r="L1541">
        <v>8</v>
      </c>
      <c r="M1541" t="s">
        <v>58</v>
      </c>
      <c r="N1541" t="s">
        <v>9663</v>
      </c>
      <c r="W1541">
        <v>8</v>
      </c>
      <c r="AI1541" t="s">
        <v>31</v>
      </c>
      <c r="AT1541" t="s">
        <v>75</v>
      </c>
      <c r="AV1541" t="s">
        <v>7088</v>
      </c>
      <c r="AW1541" t="s">
        <v>7089</v>
      </c>
      <c r="AX1541" t="s">
        <v>7090</v>
      </c>
      <c r="AY1541">
        <v>12.89414</v>
      </c>
      <c r="AZ1541">
        <v>11.9246397</v>
      </c>
      <c r="BA1541" t="s">
        <v>388</v>
      </c>
      <c r="BB1541" t="s">
        <v>64</v>
      </c>
    </row>
    <row r="1542" spans="1:54" x14ac:dyDescent="0.3">
      <c r="A1542">
        <v>1890</v>
      </c>
      <c r="B1542" t="s">
        <v>7091</v>
      </c>
      <c r="C1542" s="1">
        <v>43491</v>
      </c>
      <c r="D1542">
        <v>1</v>
      </c>
      <c r="E1542" t="s">
        <v>500</v>
      </c>
      <c r="F1542" t="s">
        <v>206</v>
      </c>
      <c r="H1542">
        <v>2019</v>
      </c>
      <c r="I1542" t="s">
        <v>1853</v>
      </c>
      <c r="J1542" t="s">
        <v>233</v>
      </c>
      <c r="K1542" t="s">
        <v>81</v>
      </c>
      <c r="L1542">
        <v>30</v>
      </c>
      <c r="M1542" t="s">
        <v>58</v>
      </c>
      <c r="N1542" t="s">
        <v>9663</v>
      </c>
      <c r="W1542">
        <v>30</v>
      </c>
      <c r="AH1542" t="s">
        <v>30</v>
      </c>
      <c r="AI1542" t="s">
        <v>31</v>
      </c>
      <c r="AT1542" t="s">
        <v>75</v>
      </c>
      <c r="AU1542" t="s">
        <v>7092</v>
      </c>
      <c r="AV1542" t="s">
        <v>7093</v>
      </c>
      <c r="AW1542" t="s">
        <v>7094</v>
      </c>
      <c r="AX1542" t="s">
        <v>7095</v>
      </c>
      <c r="AY1542">
        <v>12.369809999999999</v>
      </c>
      <c r="AZ1542">
        <v>14.21105957</v>
      </c>
      <c r="BA1542" t="s">
        <v>235</v>
      </c>
      <c r="BB1542" t="s">
        <v>64</v>
      </c>
    </row>
    <row r="1543" spans="1:54" x14ac:dyDescent="0.3">
      <c r="A1543">
        <v>1899</v>
      </c>
      <c r="B1543" t="s">
        <v>7127</v>
      </c>
      <c r="C1543" s="1">
        <v>43504</v>
      </c>
      <c r="D1543">
        <v>2</v>
      </c>
      <c r="E1543" t="s">
        <v>650</v>
      </c>
      <c r="F1543" t="s">
        <v>203</v>
      </c>
      <c r="H1543">
        <v>2019</v>
      </c>
      <c r="I1543" t="s">
        <v>7128</v>
      </c>
      <c r="J1543" t="s">
        <v>1115</v>
      </c>
      <c r="K1543" t="s">
        <v>81</v>
      </c>
      <c r="L1543">
        <v>3</v>
      </c>
      <c r="M1543" t="s">
        <v>58</v>
      </c>
      <c r="N1543" t="s">
        <v>9663</v>
      </c>
      <c r="W1543">
        <v>3</v>
      </c>
      <c r="AL1543" t="s">
        <v>75</v>
      </c>
      <c r="AO1543" t="s">
        <v>59</v>
      </c>
      <c r="AV1543" t="s">
        <v>7129</v>
      </c>
      <c r="AW1543" t="s">
        <v>7130</v>
      </c>
      <c r="AX1543" t="s">
        <v>7131</v>
      </c>
      <c r="AY1543">
        <v>11.924250000000001</v>
      </c>
      <c r="AZ1543">
        <v>13.603529930000001</v>
      </c>
      <c r="BA1543" t="s">
        <v>1118</v>
      </c>
      <c r="BB1543" t="s">
        <v>64</v>
      </c>
    </row>
    <row r="1544" spans="1:54" x14ac:dyDescent="0.3">
      <c r="A1544">
        <v>1917</v>
      </c>
      <c r="B1544" t="s">
        <v>7197</v>
      </c>
      <c r="C1544" s="1">
        <v>43524</v>
      </c>
      <c r="D1544">
        <v>2</v>
      </c>
      <c r="E1544" t="s">
        <v>650</v>
      </c>
      <c r="F1544" t="s">
        <v>88</v>
      </c>
      <c r="H1544">
        <v>2019</v>
      </c>
      <c r="I1544" t="s">
        <v>7198</v>
      </c>
      <c r="K1544" t="s">
        <v>81</v>
      </c>
      <c r="L1544">
        <v>10</v>
      </c>
      <c r="M1544" t="s">
        <v>58</v>
      </c>
      <c r="N1544" t="s">
        <v>9663</v>
      </c>
      <c r="W1544">
        <v>10</v>
      </c>
      <c r="AT1544" t="s">
        <v>75</v>
      </c>
      <c r="AU1544" t="s">
        <v>7199</v>
      </c>
      <c r="AV1544" t="s">
        <v>7200</v>
      </c>
      <c r="AY1544">
        <v>11.890472000000001</v>
      </c>
      <c r="AZ1544">
        <v>13.147645949999999</v>
      </c>
      <c r="BA1544" t="s">
        <v>1910</v>
      </c>
      <c r="BB1544" t="s">
        <v>64</v>
      </c>
    </row>
    <row r="1545" spans="1:54" x14ac:dyDescent="0.3">
      <c r="A1545">
        <v>1933</v>
      </c>
      <c r="B1545" t="s">
        <v>7262</v>
      </c>
      <c r="C1545" s="1">
        <v>43551</v>
      </c>
      <c r="D1545">
        <v>3</v>
      </c>
      <c r="E1545" t="s">
        <v>828</v>
      </c>
      <c r="F1545" t="s">
        <v>169</v>
      </c>
      <c r="H1545">
        <v>2019</v>
      </c>
      <c r="I1545" t="s">
        <v>4091</v>
      </c>
      <c r="J1545" t="s">
        <v>94</v>
      </c>
      <c r="K1545" t="s">
        <v>81</v>
      </c>
      <c r="L1545">
        <v>2</v>
      </c>
      <c r="M1545" t="s">
        <v>58</v>
      </c>
      <c r="N1545" t="s">
        <v>9663</v>
      </c>
      <c r="W1545">
        <v>1</v>
      </c>
      <c r="AE1545">
        <v>1</v>
      </c>
      <c r="AI1545" t="s">
        <v>31</v>
      </c>
      <c r="AS1545" t="s">
        <v>41</v>
      </c>
      <c r="AV1545" t="s">
        <v>7263</v>
      </c>
      <c r="AW1545" t="s">
        <v>7264</v>
      </c>
      <c r="AX1545" t="s">
        <v>7265</v>
      </c>
      <c r="AY1545">
        <v>10.62053</v>
      </c>
      <c r="AZ1545">
        <v>12.165069580000001</v>
      </c>
      <c r="BA1545" t="s">
        <v>98</v>
      </c>
      <c r="BB1545" t="s">
        <v>64</v>
      </c>
    </row>
    <row r="1546" spans="1:54" x14ac:dyDescent="0.3">
      <c r="A1546">
        <v>1937</v>
      </c>
      <c r="B1546" t="s">
        <v>7281</v>
      </c>
      <c r="C1546" s="1">
        <v>43556</v>
      </c>
      <c r="D1546">
        <v>4</v>
      </c>
      <c r="E1546" t="s">
        <v>949</v>
      </c>
      <c r="F1546" t="s">
        <v>73</v>
      </c>
      <c r="H1546">
        <v>2019</v>
      </c>
      <c r="J1546" t="s">
        <v>414</v>
      </c>
      <c r="K1546" t="s">
        <v>81</v>
      </c>
      <c r="L1546">
        <v>13</v>
      </c>
      <c r="M1546" t="s">
        <v>58</v>
      </c>
      <c r="N1546" t="s">
        <v>9663</v>
      </c>
      <c r="W1546">
        <v>18</v>
      </c>
      <c r="AO1546" t="s">
        <v>59</v>
      </c>
      <c r="AT1546" t="s">
        <v>75</v>
      </c>
      <c r="AU1546" t="s">
        <v>7282</v>
      </c>
      <c r="AV1546" t="s">
        <v>7283</v>
      </c>
      <c r="AW1546" t="s">
        <v>7284</v>
      </c>
      <c r="AX1546" t="s">
        <v>7285</v>
      </c>
      <c r="AY1546">
        <v>12.92671</v>
      </c>
      <c r="AZ1546">
        <v>13.580120089999999</v>
      </c>
      <c r="BA1546" t="s">
        <v>417</v>
      </c>
      <c r="BB1546" t="s">
        <v>64</v>
      </c>
    </row>
    <row r="1547" spans="1:54" x14ac:dyDescent="0.3">
      <c r="A1547">
        <v>1948</v>
      </c>
      <c r="B1547" t="s">
        <v>7327</v>
      </c>
      <c r="C1547" s="1">
        <v>43573</v>
      </c>
      <c r="D1547">
        <v>4</v>
      </c>
      <c r="E1547" t="s">
        <v>949</v>
      </c>
      <c r="F1547" t="s">
        <v>88</v>
      </c>
      <c r="H1547">
        <v>2019</v>
      </c>
      <c r="K1547" t="s">
        <v>81</v>
      </c>
      <c r="L1547">
        <v>69</v>
      </c>
      <c r="M1547" t="s">
        <v>58</v>
      </c>
      <c r="N1547" t="s">
        <v>9663</v>
      </c>
      <c r="W1547">
        <v>69</v>
      </c>
      <c r="AH1547" t="s">
        <v>30</v>
      </c>
      <c r="AI1547" t="s">
        <v>31</v>
      </c>
      <c r="AT1547" t="s">
        <v>75</v>
      </c>
      <c r="AU1547" t="s">
        <v>7328</v>
      </c>
      <c r="AV1547" t="s">
        <v>7329</v>
      </c>
      <c r="AY1547">
        <v>11.890472000000001</v>
      </c>
      <c r="AZ1547">
        <v>13.147645949999999</v>
      </c>
      <c r="BA1547" t="s">
        <v>1910</v>
      </c>
      <c r="BB1547" t="s">
        <v>64</v>
      </c>
    </row>
    <row r="1548" spans="1:54" x14ac:dyDescent="0.3">
      <c r="A1548">
        <v>1954</v>
      </c>
      <c r="B1548" t="s">
        <v>7352</v>
      </c>
      <c r="C1548" s="1">
        <v>43588</v>
      </c>
      <c r="D1548">
        <v>5</v>
      </c>
      <c r="E1548" t="s">
        <v>55</v>
      </c>
      <c r="F1548" t="s">
        <v>203</v>
      </c>
      <c r="H1548">
        <v>2019</v>
      </c>
      <c r="J1548" t="s">
        <v>1332</v>
      </c>
      <c r="K1548" t="s">
        <v>81</v>
      </c>
      <c r="L1548">
        <v>55</v>
      </c>
      <c r="M1548" t="s">
        <v>58</v>
      </c>
      <c r="N1548" t="s">
        <v>9663</v>
      </c>
      <c r="V1548">
        <v>40</v>
      </c>
      <c r="W1548">
        <v>15</v>
      </c>
      <c r="AI1548" t="s">
        <v>31</v>
      </c>
      <c r="AT1548" t="s">
        <v>75</v>
      </c>
      <c r="AV1548" t="s">
        <v>7353</v>
      </c>
      <c r="AW1548" t="s">
        <v>7354</v>
      </c>
      <c r="AX1548" t="s">
        <v>7355</v>
      </c>
      <c r="AY1548">
        <v>12.11463</v>
      </c>
      <c r="AZ1548">
        <v>12.82275963</v>
      </c>
      <c r="BA1548" t="s">
        <v>1335</v>
      </c>
      <c r="BB1548" t="s">
        <v>64</v>
      </c>
    </row>
    <row r="1549" spans="1:54" x14ac:dyDescent="0.3">
      <c r="A1549">
        <v>1959</v>
      </c>
      <c r="B1549" t="s">
        <v>7375</v>
      </c>
      <c r="C1549" s="1">
        <v>43598</v>
      </c>
      <c r="D1549">
        <v>5</v>
      </c>
      <c r="E1549" t="s">
        <v>55</v>
      </c>
      <c r="F1549" t="s">
        <v>73</v>
      </c>
      <c r="H1549">
        <v>2019</v>
      </c>
      <c r="J1549" t="s">
        <v>117</v>
      </c>
      <c r="K1549" t="s">
        <v>81</v>
      </c>
      <c r="L1549">
        <v>3</v>
      </c>
      <c r="M1549" t="s">
        <v>58</v>
      </c>
      <c r="N1549" t="s">
        <v>9663</v>
      </c>
      <c r="W1549">
        <v>3</v>
      </c>
      <c r="AH1549" t="s">
        <v>30</v>
      </c>
      <c r="AT1549" t="s">
        <v>75</v>
      </c>
      <c r="AV1549" t="s">
        <v>7376</v>
      </c>
      <c r="AW1549" t="s">
        <v>7377</v>
      </c>
      <c r="AX1549" t="s">
        <v>7378</v>
      </c>
      <c r="AY1549">
        <v>11.16417</v>
      </c>
      <c r="AZ1549">
        <v>12.761799809999999</v>
      </c>
      <c r="BA1549" t="s">
        <v>120</v>
      </c>
      <c r="BB1549" t="s">
        <v>64</v>
      </c>
    </row>
    <row r="1550" spans="1:54" x14ac:dyDescent="0.3">
      <c r="A1550">
        <v>1966</v>
      </c>
      <c r="B1550" t="s">
        <v>7401</v>
      </c>
      <c r="C1550" s="1">
        <v>43605</v>
      </c>
      <c r="D1550">
        <v>5</v>
      </c>
      <c r="E1550" t="s">
        <v>55</v>
      </c>
      <c r="F1550" t="s">
        <v>73</v>
      </c>
      <c r="H1550">
        <v>2019</v>
      </c>
      <c r="J1550" t="s">
        <v>1268</v>
      </c>
      <c r="K1550" t="s">
        <v>81</v>
      </c>
      <c r="L1550">
        <v>25</v>
      </c>
      <c r="M1550" t="s">
        <v>58</v>
      </c>
      <c r="N1550" t="s">
        <v>9663</v>
      </c>
      <c r="V1550">
        <v>20</v>
      </c>
      <c r="W1550">
        <v>3</v>
      </c>
      <c r="AI1550" t="s">
        <v>31</v>
      </c>
      <c r="AT1550" t="s">
        <v>75</v>
      </c>
      <c r="AV1550" t="s">
        <v>7402</v>
      </c>
      <c r="AW1550" t="s">
        <v>7403</v>
      </c>
      <c r="AX1550" t="s">
        <v>7404</v>
      </c>
      <c r="AY1550">
        <v>12.502179999999999</v>
      </c>
      <c r="AZ1550">
        <v>12.78081036</v>
      </c>
      <c r="BA1550" t="s">
        <v>1272</v>
      </c>
      <c r="BB1550" t="s">
        <v>64</v>
      </c>
    </row>
    <row r="1551" spans="1:54" x14ac:dyDescent="0.3">
      <c r="A1551">
        <v>1968</v>
      </c>
      <c r="B1551" t="s">
        <v>7410</v>
      </c>
      <c r="C1551" s="1">
        <v>43610</v>
      </c>
      <c r="D1551">
        <v>5</v>
      </c>
      <c r="E1551" t="s">
        <v>55</v>
      </c>
      <c r="F1551" t="s">
        <v>206</v>
      </c>
      <c r="H1551">
        <v>2019</v>
      </c>
      <c r="J1551" t="s">
        <v>7411</v>
      </c>
      <c r="K1551" t="s">
        <v>81</v>
      </c>
      <c r="L1551">
        <v>28</v>
      </c>
      <c r="M1551" t="s">
        <v>58</v>
      </c>
      <c r="N1551" t="s">
        <v>9663</v>
      </c>
      <c r="W1551">
        <v>25</v>
      </c>
      <c r="AE1551">
        <v>3</v>
      </c>
      <c r="AI1551" t="s">
        <v>31</v>
      </c>
      <c r="AT1551" t="s">
        <v>75</v>
      </c>
      <c r="AU1551" t="s">
        <v>7412</v>
      </c>
      <c r="AV1551" t="s">
        <v>7413</v>
      </c>
      <c r="AW1551" t="s">
        <v>7414</v>
      </c>
      <c r="AX1551" t="s">
        <v>7415</v>
      </c>
      <c r="AY1551">
        <v>11.890472000000001</v>
      </c>
      <c r="AZ1551">
        <v>13.147645949999999</v>
      </c>
      <c r="BA1551" t="s">
        <v>7416</v>
      </c>
      <c r="BB1551" t="s">
        <v>64</v>
      </c>
    </row>
    <row r="1552" spans="1:54" x14ac:dyDescent="0.3">
      <c r="A1552">
        <v>1974</v>
      </c>
      <c r="B1552" t="s">
        <v>7435</v>
      </c>
      <c r="C1552" s="1">
        <v>43617</v>
      </c>
      <c r="D1552">
        <v>6</v>
      </c>
      <c r="E1552" t="s">
        <v>87</v>
      </c>
      <c r="F1552" t="s">
        <v>206</v>
      </c>
      <c r="H1552">
        <v>2019</v>
      </c>
      <c r="I1552" t="s">
        <v>7436</v>
      </c>
      <c r="J1552" t="s">
        <v>736</v>
      </c>
      <c r="K1552" t="s">
        <v>81</v>
      </c>
      <c r="L1552">
        <v>1</v>
      </c>
      <c r="M1552" t="s">
        <v>58</v>
      </c>
      <c r="N1552" t="s">
        <v>9663</v>
      </c>
      <c r="W1552">
        <v>1</v>
      </c>
      <c r="AB1552">
        <v>7</v>
      </c>
      <c r="AT1552" t="s">
        <v>75</v>
      </c>
      <c r="AV1552" t="s">
        <v>7437</v>
      </c>
      <c r="AW1552" t="s">
        <v>7438</v>
      </c>
      <c r="AX1552" t="s">
        <v>7439</v>
      </c>
      <c r="AY1552">
        <v>11.653309999999999</v>
      </c>
      <c r="AZ1552">
        <v>13.411040310000001</v>
      </c>
      <c r="BA1552" t="s">
        <v>739</v>
      </c>
      <c r="BB1552" t="s">
        <v>64</v>
      </c>
    </row>
    <row r="1553" spans="1:54" x14ac:dyDescent="0.3">
      <c r="A1553">
        <v>1981</v>
      </c>
      <c r="B1553" t="s">
        <v>7461</v>
      </c>
      <c r="C1553" s="1">
        <v>43628</v>
      </c>
      <c r="D1553">
        <v>6</v>
      </c>
      <c r="E1553" t="s">
        <v>87</v>
      </c>
      <c r="F1553" t="s">
        <v>169</v>
      </c>
      <c r="H1553">
        <v>2019</v>
      </c>
      <c r="I1553" t="s">
        <v>4999</v>
      </c>
      <c r="J1553" t="s">
        <v>1609</v>
      </c>
      <c r="K1553" t="s">
        <v>81</v>
      </c>
      <c r="L1553">
        <v>21</v>
      </c>
      <c r="M1553" t="s">
        <v>58</v>
      </c>
      <c r="N1553" t="s">
        <v>9663</v>
      </c>
      <c r="W1553">
        <v>21</v>
      </c>
      <c r="AI1553" t="s">
        <v>31</v>
      </c>
      <c r="AT1553" t="s">
        <v>75</v>
      </c>
      <c r="AV1553" t="s">
        <v>7462</v>
      </c>
      <c r="AW1553" t="s">
        <v>7463</v>
      </c>
      <c r="AX1553" t="s">
        <v>7464</v>
      </c>
      <c r="AY1553">
        <v>13.11</v>
      </c>
      <c r="AZ1553">
        <v>12.51</v>
      </c>
      <c r="BA1553" t="s">
        <v>1612</v>
      </c>
      <c r="BB1553" t="s">
        <v>64</v>
      </c>
    </row>
    <row r="1554" spans="1:54" x14ac:dyDescent="0.3">
      <c r="A1554">
        <v>1983</v>
      </c>
      <c r="B1554" t="s">
        <v>7469</v>
      </c>
      <c r="C1554" s="1">
        <v>43633</v>
      </c>
      <c r="D1554">
        <v>6</v>
      </c>
      <c r="E1554" t="s">
        <v>87</v>
      </c>
      <c r="F1554" t="s">
        <v>73</v>
      </c>
      <c r="H1554">
        <v>2019</v>
      </c>
      <c r="I1554" t="s">
        <v>2064</v>
      </c>
      <c r="J1554" t="s">
        <v>2065</v>
      </c>
      <c r="K1554" t="s">
        <v>81</v>
      </c>
      <c r="L1554">
        <v>25</v>
      </c>
      <c r="M1554" t="s">
        <v>58</v>
      </c>
      <c r="N1554" t="s">
        <v>9663</v>
      </c>
      <c r="W1554">
        <v>25</v>
      </c>
      <c r="AI1554" t="s">
        <v>31</v>
      </c>
      <c r="AT1554" t="s">
        <v>75</v>
      </c>
      <c r="AV1554" t="s">
        <v>7470</v>
      </c>
      <c r="AW1554" t="s">
        <v>7471</v>
      </c>
      <c r="AX1554" t="s">
        <v>7472</v>
      </c>
      <c r="AY1554">
        <v>12.2615</v>
      </c>
      <c r="AZ1554">
        <v>13.107799529999999</v>
      </c>
      <c r="BA1554" t="s">
        <v>2068</v>
      </c>
      <c r="BB1554" t="s">
        <v>64</v>
      </c>
    </row>
    <row r="1555" spans="1:54" x14ac:dyDescent="0.3">
      <c r="A1555">
        <v>1984</v>
      </c>
      <c r="B1555" t="s">
        <v>7473</v>
      </c>
      <c r="C1555" s="1">
        <v>43633</v>
      </c>
      <c r="D1555">
        <v>6</v>
      </c>
      <c r="E1555" t="s">
        <v>87</v>
      </c>
      <c r="F1555" t="s">
        <v>73</v>
      </c>
      <c r="H1555">
        <v>2019</v>
      </c>
      <c r="J1555" t="s">
        <v>1819</v>
      </c>
      <c r="K1555" t="s">
        <v>81</v>
      </c>
      <c r="L1555">
        <v>5</v>
      </c>
      <c r="M1555" t="s">
        <v>58</v>
      </c>
      <c r="N1555" t="s">
        <v>9663</v>
      </c>
      <c r="W1555">
        <v>5</v>
      </c>
      <c r="AT1555" t="s">
        <v>75</v>
      </c>
      <c r="AV1555" t="s">
        <v>7474</v>
      </c>
      <c r="AY1555">
        <v>12.67615</v>
      </c>
      <c r="AZ1555">
        <v>13.61752033</v>
      </c>
      <c r="BA1555" t="s">
        <v>1822</v>
      </c>
      <c r="BB1555" t="s">
        <v>64</v>
      </c>
    </row>
    <row r="1556" spans="1:54" x14ac:dyDescent="0.3">
      <c r="A1556">
        <v>1993</v>
      </c>
      <c r="B1556" t="s">
        <v>7509</v>
      </c>
      <c r="C1556" s="1">
        <v>43650</v>
      </c>
      <c r="D1556">
        <v>7</v>
      </c>
      <c r="E1556" t="s">
        <v>154</v>
      </c>
      <c r="F1556" t="s">
        <v>88</v>
      </c>
      <c r="H1556">
        <v>2019</v>
      </c>
      <c r="J1556" t="s">
        <v>117</v>
      </c>
      <c r="K1556" t="s">
        <v>81</v>
      </c>
      <c r="L1556">
        <v>5</v>
      </c>
      <c r="M1556" t="s">
        <v>58</v>
      </c>
      <c r="N1556" t="s">
        <v>9663</v>
      </c>
      <c r="W1556">
        <v>5</v>
      </c>
      <c r="AT1556" t="s">
        <v>75</v>
      </c>
      <c r="AV1556" t="s">
        <v>7510</v>
      </c>
      <c r="AY1556">
        <v>11.16417</v>
      </c>
      <c r="AZ1556">
        <v>12.761799809999999</v>
      </c>
      <c r="BA1556" t="s">
        <v>120</v>
      </c>
      <c r="BB1556" t="s">
        <v>64</v>
      </c>
    </row>
    <row r="1557" spans="1:54" x14ac:dyDescent="0.3">
      <c r="A1557">
        <v>1994</v>
      </c>
      <c r="B1557" t="s">
        <v>7511</v>
      </c>
      <c r="C1557" s="1">
        <v>43663</v>
      </c>
      <c r="D1557">
        <v>7</v>
      </c>
      <c r="E1557" t="s">
        <v>154</v>
      </c>
      <c r="F1557" t="s">
        <v>169</v>
      </c>
      <c r="H1557">
        <v>2019</v>
      </c>
      <c r="I1557" t="s">
        <v>3710</v>
      </c>
      <c r="J1557" t="s">
        <v>335</v>
      </c>
      <c r="K1557" t="s">
        <v>336</v>
      </c>
      <c r="L1557">
        <v>21</v>
      </c>
      <c r="M1557" t="s">
        <v>58</v>
      </c>
      <c r="N1557" t="s">
        <v>9663</v>
      </c>
      <c r="W1557">
        <v>21</v>
      </c>
      <c r="AT1557" t="s">
        <v>75</v>
      </c>
      <c r="AV1557" t="s">
        <v>7512</v>
      </c>
      <c r="AW1557" t="s">
        <v>7513</v>
      </c>
      <c r="AY1557">
        <v>11.744400000000001</v>
      </c>
      <c r="AZ1557">
        <v>11.962550159999999</v>
      </c>
      <c r="BA1557" t="s">
        <v>340</v>
      </c>
      <c r="BB1557" t="s">
        <v>64</v>
      </c>
    </row>
    <row r="1558" spans="1:54" x14ac:dyDescent="0.3">
      <c r="A1558">
        <v>2000</v>
      </c>
      <c r="B1558" t="s">
        <v>7534</v>
      </c>
      <c r="C1558" s="1">
        <v>43675</v>
      </c>
      <c r="D1558">
        <v>7</v>
      </c>
      <c r="E1558" t="s">
        <v>154</v>
      </c>
      <c r="F1558" t="s">
        <v>73</v>
      </c>
      <c r="H1558">
        <v>2019</v>
      </c>
      <c r="I1558" t="s">
        <v>1534</v>
      </c>
      <c r="J1558" t="s">
        <v>348</v>
      </c>
      <c r="K1558" t="s">
        <v>81</v>
      </c>
      <c r="L1558">
        <v>25</v>
      </c>
      <c r="M1558" t="s">
        <v>58</v>
      </c>
      <c r="N1558" t="s">
        <v>9663</v>
      </c>
      <c r="W1558">
        <v>25</v>
      </c>
      <c r="AI1558" t="s">
        <v>31</v>
      </c>
      <c r="AT1558" t="s">
        <v>75</v>
      </c>
      <c r="AV1558" t="s">
        <v>7535</v>
      </c>
      <c r="AW1558" t="s">
        <v>7536</v>
      </c>
      <c r="AX1558" t="s">
        <v>7537</v>
      </c>
      <c r="AY1558">
        <v>12.149850000000001</v>
      </c>
      <c r="AZ1558">
        <v>13.90942001</v>
      </c>
      <c r="BA1558" t="s">
        <v>351</v>
      </c>
      <c r="BB1558" t="s">
        <v>64</v>
      </c>
    </row>
    <row r="1559" spans="1:54" x14ac:dyDescent="0.3">
      <c r="A1559">
        <v>2007</v>
      </c>
      <c r="B1559" t="s">
        <v>7561</v>
      </c>
      <c r="C1559" s="1">
        <v>43695</v>
      </c>
      <c r="D1559">
        <v>8</v>
      </c>
      <c r="E1559" t="s">
        <v>212</v>
      </c>
      <c r="F1559" t="s">
        <v>56</v>
      </c>
      <c r="H1559">
        <v>2019</v>
      </c>
      <c r="I1559" t="s">
        <v>7562</v>
      </c>
      <c r="J1559" t="s">
        <v>999</v>
      </c>
      <c r="K1559" t="s">
        <v>81</v>
      </c>
      <c r="L1559">
        <v>4</v>
      </c>
      <c r="M1559" t="s">
        <v>58</v>
      </c>
      <c r="N1559" t="s">
        <v>9663</v>
      </c>
      <c r="W1559">
        <v>4</v>
      </c>
      <c r="AI1559" t="s">
        <v>31</v>
      </c>
      <c r="AT1559" t="s">
        <v>75</v>
      </c>
      <c r="AV1559" t="s">
        <v>7563</v>
      </c>
      <c r="AW1559" t="s">
        <v>7564</v>
      </c>
      <c r="AX1559" t="s">
        <v>7565</v>
      </c>
      <c r="AY1559">
        <v>12.04453</v>
      </c>
      <c r="AZ1559">
        <v>13.92063999</v>
      </c>
      <c r="BA1559" t="s">
        <v>1003</v>
      </c>
      <c r="BB1559" t="s">
        <v>64</v>
      </c>
    </row>
    <row r="1560" spans="1:54" x14ac:dyDescent="0.3">
      <c r="A1560">
        <v>2015</v>
      </c>
      <c r="B1560" t="s">
        <v>7588</v>
      </c>
      <c r="C1560" s="1">
        <v>43707</v>
      </c>
      <c r="D1560">
        <v>8</v>
      </c>
      <c r="E1560" t="s">
        <v>212</v>
      </c>
      <c r="F1560" t="s">
        <v>203</v>
      </c>
      <c r="H1560">
        <v>2019</v>
      </c>
      <c r="I1560" t="s">
        <v>6719</v>
      </c>
      <c r="J1560" t="s">
        <v>2065</v>
      </c>
      <c r="K1560" t="s">
        <v>81</v>
      </c>
      <c r="L1560">
        <v>8</v>
      </c>
      <c r="M1560" t="s">
        <v>58</v>
      </c>
      <c r="N1560" t="s">
        <v>9663</v>
      </c>
      <c r="AE1560">
        <v>8</v>
      </c>
      <c r="AI1560" t="s">
        <v>31</v>
      </c>
      <c r="AL1560" t="s">
        <v>75</v>
      </c>
      <c r="AT1560" t="s">
        <v>75</v>
      </c>
      <c r="AV1560" t="s">
        <v>7589</v>
      </c>
      <c r="AW1560" t="s">
        <v>7590</v>
      </c>
      <c r="AX1560" t="s">
        <v>7591</v>
      </c>
      <c r="AY1560">
        <v>12.2615</v>
      </c>
      <c r="AZ1560">
        <v>13.107799529999999</v>
      </c>
      <c r="BA1560" t="s">
        <v>2068</v>
      </c>
      <c r="BB1560" t="s">
        <v>64</v>
      </c>
    </row>
    <row r="1561" spans="1:54" x14ac:dyDescent="0.3">
      <c r="A1561">
        <v>2020</v>
      </c>
      <c r="B1561" t="s">
        <v>7608</v>
      </c>
      <c r="C1561" s="1">
        <v>43714</v>
      </c>
      <c r="D1561">
        <v>9</v>
      </c>
      <c r="E1561" t="s">
        <v>263</v>
      </c>
      <c r="F1561" t="s">
        <v>203</v>
      </c>
      <c r="H1561">
        <v>2019</v>
      </c>
      <c r="I1561" t="s">
        <v>4740</v>
      </c>
      <c r="J1561" t="s">
        <v>94</v>
      </c>
      <c r="K1561" t="s">
        <v>81</v>
      </c>
      <c r="L1561">
        <v>1</v>
      </c>
      <c r="M1561" t="s">
        <v>58</v>
      </c>
      <c r="N1561" t="s">
        <v>9663</v>
      </c>
      <c r="W1561">
        <v>1</v>
      </c>
      <c r="AI1561" t="s">
        <v>31</v>
      </c>
      <c r="AT1561" t="s">
        <v>75</v>
      </c>
      <c r="AV1561" t="s">
        <v>7609</v>
      </c>
      <c r="AW1561" t="s">
        <v>7610</v>
      </c>
      <c r="AX1561" t="s">
        <v>7611</v>
      </c>
      <c r="AY1561">
        <v>10.616910000000001</v>
      </c>
      <c r="AZ1561">
        <v>12.188471789999999</v>
      </c>
      <c r="BA1561" t="s">
        <v>98</v>
      </c>
      <c r="BB1561" t="s">
        <v>64</v>
      </c>
    </row>
    <row r="1562" spans="1:54" x14ac:dyDescent="0.3">
      <c r="A1562">
        <v>2024</v>
      </c>
      <c r="B1562" t="s">
        <v>7623</v>
      </c>
      <c r="C1562" s="1">
        <v>43717</v>
      </c>
      <c r="D1562">
        <v>9</v>
      </c>
      <c r="E1562" t="s">
        <v>263</v>
      </c>
      <c r="F1562" t="s">
        <v>73</v>
      </c>
      <c r="H1562">
        <v>2019</v>
      </c>
      <c r="I1562" t="s">
        <v>4344</v>
      </c>
      <c r="J1562" t="s">
        <v>414</v>
      </c>
      <c r="K1562" t="s">
        <v>81</v>
      </c>
      <c r="L1562">
        <v>9</v>
      </c>
      <c r="M1562" t="s">
        <v>58</v>
      </c>
      <c r="N1562" t="s">
        <v>9663</v>
      </c>
      <c r="W1562">
        <v>9</v>
      </c>
      <c r="AI1562" t="s">
        <v>31</v>
      </c>
      <c r="AL1562" t="s">
        <v>75</v>
      </c>
      <c r="AT1562" t="s">
        <v>75</v>
      </c>
      <c r="AV1562" t="s">
        <v>7624</v>
      </c>
      <c r="AW1562" t="s">
        <v>7625</v>
      </c>
      <c r="AX1562" t="s">
        <v>7626</v>
      </c>
      <c r="AY1562">
        <v>12.92671</v>
      </c>
      <c r="AZ1562">
        <v>13.580120089999999</v>
      </c>
      <c r="BA1562" t="s">
        <v>417</v>
      </c>
      <c r="BB1562" t="s">
        <v>64</v>
      </c>
    </row>
    <row r="1563" spans="1:54" x14ac:dyDescent="0.3">
      <c r="A1563">
        <v>2027</v>
      </c>
      <c r="B1563" t="s">
        <v>7634</v>
      </c>
      <c r="C1563" s="1">
        <v>43720</v>
      </c>
      <c r="D1563">
        <v>9</v>
      </c>
      <c r="E1563" t="s">
        <v>263</v>
      </c>
      <c r="F1563" t="s">
        <v>88</v>
      </c>
      <c r="H1563">
        <v>2019</v>
      </c>
      <c r="J1563" t="s">
        <v>1268</v>
      </c>
      <c r="K1563" t="s">
        <v>81</v>
      </c>
      <c r="L1563">
        <v>7</v>
      </c>
      <c r="M1563" t="s">
        <v>58</v>
      </c>
      <c r="N1563" t="s">
        <v>9663</v>
      </c>
      <c r="W1563">
        <v>6</v>
      </c>
      <c r="AE1563">
        <v>1</v>
      </c>
      <c r="AI1563" t="s">
        <v>31</v>
      </c>
      <c r="AT1563" t="s">
        <v>75</v>
      </c>
      <c r="AV1563" t="s">
        <v>7635</v>
      </c>
      <c r="AW1563" t="s">
        <v>7636</v>
      </c>
      <c r="AX1563" t="s">
        <v>7637</v>
      </c>
      <c r="AY1563">
        <v>12.502179999999999</v>
      </c>
      <c r="AZ1563">
        <v>12.78081036</v>
      </c>
      <c r="BA1563" t="s">
        <v>1272</v>
      </c>
      <c r="BB1563" t="s">
        <v>64</v>
      </c>
    </row>
    <row r="1564" spans="1:54" x14ac:dyDescent="0.3">
      <c r="A1564">
        <v>2049</v>
      </c>
      <c r="B1564" t="s">
        <v>7701</v>
      </c>
      <c r="C1564" s="1">
        <v>43757</v>
      </c>
      <c r="D1564">
        <v>10</v>
      </c>
      <c r="E1564" t="s">
        <v>290</v>
      </c>
      <c r="F1564" t="s">
        <v>206</v>
      </c>
      <c r="H1564">
        <v>2019</v>
      </c>
      <c r="I1564" t="s">
        <v>2374</v>
      </c>
      <c r="J1564" t="s">
        <v>736</v>
      </c>
      <c r="K1564" t="s">
        <v>81</v>
      </c>
      <c r="L1564">
        <v>5</v>
      </c>
      <c r="M1564" t="s">
        <v>58</v>
      </c>
      <c r="N1564" t="s">
        <v>9663</v>
      </c>
      <c r="W1564">
        <v>4</v>
      </c>
      <c r="Y1564">
        <v>1</v>
      </c>
      <c r="AI1564" t="s">
        <v>31</v>
      </c>
      <c r="AT1564" t="s">
        <v>75</v>
      </c>
      <c r="AV1564" t="s">
        <v>7702</v>
      </c>
      <c r="AW1564" t="s">
        <v>7703</v>
      </c>
      <c r="AX1564" t="s">
        <v>7704</v>
      </c>
      <c r="AY1564">
        <v>11.653309999999999</v>
      </c>
      <c r="AZ1564">
        <v>13.411040310000001</v>
      </c>
      <c r="BA1564" t="s">
        <v>739</v>
      </c>
      <c r="BB1564" t="s">
        <v>64</v>
      </c>
    </row>
    <row r="1565" spans="1:54" x14ac:dyDescent="0.3">
      <c r="A1565">
        <v>2050</v>
      </c>
      <c r="B1565" t="s">
        <v>7705</v>
      </c>
      <c r="C1565" s="1">
        <v>43754</v>
      </c>
      <c r="D1565">
        <v>10</v>
      </c>
      <c r="E1565" t="s">
        <v>290</v>
      </c>
      <c r="F1565" t="s">
        <v>169</v>
      </c>
      <c r="H1565">
        <v>2019</v>
      </c>
      <c r="J1565" t="s">
        <v>414</v>
      </c>
      <c r="K1565" t="s">
        <v>81</v>
      </c>
      <c r="L1565">
        <v>3</v>
      </c>
      <c r="M1565" t="s">
        <v>58</v>
      </c>
      <c r="N1565" t="s">
        <v>9663</v>
      </c>
      <c r="W1565">
        <v>3</v>
      </c>
      <c r="AH1565" t="s">
        <v>30</v>
      </c>
      <c r="AI1565" t="s">
        <v>31</v>
      </c>
      <c r="AT1565" t="s">
        <v>75</v>
      </c>
      <c r="AV1565" t="s">
        <v>7706</v>
      </c>
      <c r="AY1565">
        <v>12.92671</v>
      </c>
      <c r="AZ1565">
        <v>13.580120089999999</v>
      </c>
      <c r="BA1565" t="s">
        <v>417</v>
      </c>
      <c r="BB1565" t="s">
        <v>64</v>
      </c>
    </row>
    <row r="1566" spans="1:54" x14ac:dyDescent="0.3">
      <c r="A1566">
        <v>2056</v>
      </c>
      <c r="B1566" t="s">
        <v>7724</v>
      </c>
      <c r="C1566" s="1">
        <v>43775</v>
      </c>
      <c r="D1566">
        <v>11</v>
      </c>
      <c r="E1566" t="s">
        <v>327</v>
      </c>
      <c r="F1566" t="s">
        <v>169</v>
      </c>
      <c r="H1566">
        <v>2019</v>
      </c>
      <c r="J1566" t="s">
        <v>117</v>
      </c>
      <c r="K1566" t="s">
        <v>81</v>
      </c>
      <c r="L1566">
        <v>19</v>
      </c>
      <c r="M1566" t="s">
        <v>58</v>
      </c>
      <c r="N1566" t="s">
        <v>9663</v>
      </c>
      <c r="V1566">
        <v>9</v>
      </c>
      <c r="W1566">
        <v>10</v>
      </c>
      <c r="AI1566" t="s">
        <v>31</v>
      </c>
      <c r="AT1566" t="s">
        <v>75</v>
      </c>
      <c r="AV1566" t="s">
        <v>7725</v>
      </c>
      <c r="AW1566" t="s">
        <v>7726</v>
      </c>
      <c r="AX1566" t="s">
        <v>7727</v>
      </c>
      <c r="AY1566">
        <v>11.16417</v>
      </c>
      <c r="AZ1566">
        <v>12.761799809999999</v>
      </c>
      <c r="BA1566" t="s">
        <v>120</v>
      </c>
      <c r="BB1566" t="s">
        <v>64</v>
      </c>
    </row>
    <row r="1567" spans="1:54" x14ac:dyDescent="0.3">
      <c r="A1567">
        <v>2061</v>
      </c>
      <c r="B1567" t="s">
        <v>7745</v>
      </c>
      <c r="C1567" s="1">
        <v>43787</v>
      </c>
      <c r="D1567">
        <v>11</v>
      </c>
      <c r="E1567" t="s">
        <v>327</v>
      </c>
      <c r="F1567" t="s">
        <v>73</v>
      </c>
      <c r="H1567">
        <v>2019</v>
      </c>
      <c r="J1567" t="s">
        <v>1683</v>
      </c>
      <c r="K1567" t="s">
        <v>81</v>
      </c>
      <c r="L1567">
        <v>5</v>
      </c>
      <c r="M1567" t="s">
        <v>58</v>
      </c>
      <c r="N1567" t="s">
        <v>9663</v>
      </c>
      <c r="W1567">
        <v>4</v>
      </c>
      <c r="Y1567">
        <v>1</v>
      </c>
      <c r="AT1567" t="s">
        <v>75</v>
      </c>
      <c r="AV1567" t="s">
        <v>7746</v>
      </c>
      <c r="AW1567" t="s">
        <v>7747</v>
      </c>
      <c r="AY1567">
        <v>12.240659000000001</v>
      </c>
      <c r="AZ1567">
        <v>13.86773968</v>
      </c>
      <c r="BA1567" t="s">
        <v>1686</v>
      </c>
      <c r="BB1567" t="s">
        <v>64</v>
      </c>
    </row>
    <row r="1568" spans="1:54" x14ac:dyDescent="0.3">
      <c r="A1568">
        <v>2064</v>
      </c>
      <c r="B1568" t="s">
        <v>7754</v>
      </c>
      <c r="C1568" s="1">
        <v>43795</v>
      </c>
      <c r="D1568">
        <v>11</v>
      </c>
      <c r="E1568" t="s">
        <v>327</v>
      </c>
      <c r="F1568" t="s">
        <v>100</v>
      </c>
      <c r="H1568">
        <v>2019</v>
      </c>
      <c r="I1568" t="s">
        <v>1827</v>
      </c>
      <c r="J1568" t="s">
        <v>1498</v>
      </c>
      <c r="K1568" t="s">
        <v>81</v>
      </c>
      <c r="L1568">
        <v>3</v>
      </c>
      <c r="M1568" t="s">
        <v>58</v>
      </c>
      <c r="N1568" t="s">
        <v>9663</v>
      </c>
      <c r="V1568">
        <v>3</v>
      </c>
      <c r="AI1568" t="s">
        <v>31</v>
      </c>
      <c r="AT1568" t="s">
        <v>75</v>
      </c>
      <c r="AV1568" t="s">
        <v>7755</v>
      </c>
      <c r="AW1568" t="s">
        <v>7756</v>
      </c>
      <c r="AX1568" t="s">
        <v>7757</v>
      </c>
      <c r="AY1568">
        <v>11.101979999999999</v>
      </c>
      <c r="AZ1568">
        <v>13.69266987</v>
      </c>
      <c r="BA1568" t="s">
        <v>1499</v>
      </c>
      <c r="BB1568" t="s">
        <v>64</v>
      </c>
    </row>
    <row r="1569" spans="1:54" x14ac:dyDescent="0.3">
      <c r="A1569">
        <v>2073</v>
      </c>
      <c r="B1569" t="s">
        <v>7783</v>
      </c>
      <c r="C1569" s="1">
        <v>43806</v>
      </c>
      <c r="D1569">
        <v>12</v>
      </c>
      <c r="E1569" t="s">
        <v>390</v>
      </c>
      <c r="F1569" t="s">
        <v>206</v>
      </c>
      <c r="H1569">
        <v>2019</v>
      </c>
      <c r="J1569" t="s">
        <v>1683</v>
      </c>
      <c r="K1569" t="s">
        <v>81</v>
      </c>
      <c r="L1569">
        <v>1</v>
      </c>
      <c r="M1569" t="s">
        <v>58</v>
      </c>
      <c r="N1569" t="s">
        <v>9663</v>
      </c>
      <c r="W1569">
        <v>1</v>
      </c>
      <c r="AH1569" t="s">
        <v>30</v>
      </c>
      <c r="AT1569" t="s">
        <v>75</v>
      </c>
      <c r="AV1569" t="s">
        <v>7784</v>
      </c>
      <c r="AW1569" t="s">
        <v>7785</v>
      </c>
      <c r="AX1569" t="s">
        <v>7786</v>
      </c>
      <c r="AY1569">
        <v>12.240659000000001</v>
      </c>
      <c r="AZ1569">
        <v>13.86773968</v>
      </c>
      <c r="BA1569" t="s">
        <v>1686</v>
      </c>
      <c r="BB1569" t="s">
        <v>64</v>
      </c>
    </row>
    <row r="1570" spans="1:54" x14ac:dyDescent="0.3">
      <c r="A1570">
        <v>2081</v>
      </c>
      <c r="B1570" t="s">
        <v>7818</v>
      </c>
      <c r="C1570" s="1">
        <v>43821</v>
      </c>
      <c r="D1570">
        <v>12</v>
      </c>
      <c r="E1570" t="s">
        <v>390</v>
      </c>
      <c r="F1570" t="s">
        <v>56</v>
      </c>
      <c r="H1570">
        <v>2019</v>
      </c>
      <c r="I1570" t="s">
        <v>4003</v>
      </c>
      <c r="J1570" t="s">
        <v>736</v>
      </c>
      <c r="K1570" t="s">
        <v>81</v>
      </c>
      <c r="L1570">
        <v>9</v>
      </c>
      <c r="M1570" t="s">
        <v>58</v>
      </c>
      <c r="N1570" t="s">
        <v>9663</v>
      </c>
      <c r="V1570">
        <v>3</v>
      </c>
      <c r="W1570">
        <v>6</v>
      </c>
      <c r="AH1570" t="s">
        <v>30</v>
      </c>
      <c r="AI1570" t="s">
        <v>31</v>
      </c>
      <c r="AT1570" t="s">
        <v>75</v>
      </c>
      <c r="AV1570" t="s">
        <v>7819</v>
      </c>
      <c r="AW1570" t="s">
        <v>7820</v>
      </c>
      <c r="AY1570">
        <v>11.653309999999999</v>
      </c>
      <c r="AZ1570">
        <v>13.411040310000001</v>
      </c>
      <c r="BA1570" t="s">
        <v>739</v>
      </c>
      <c r="BB1570" t="s">
        <v>64</v>
      </c>
    </row>
    <row r="1571" spans="1:54" x14ac:dyDescent="0.3">
      <c r="A1571">
        <v>2087</v>
      </c>
      <c r="B1571" t="s">
        <v>7840</v>
      </c>
      <c r="C1571" s="1">
        <v>43824</v>
      </c>
      <c r="D1571">
        <v>12</v>
      </c>
      <c r="E1571" t="s">
        <v>390</v>
      </c>
      <c r="F1571" t="s">
        <v>169</v>
      </c>
      <c r="H1571">
        <v>2019</v>
      </c>
      <c r="J1571" t="s">
        <v>1498</v>
      </c>
      <c r="K1571" t="s">
        <v>81</v>
      </c>
      <c r="L1571">
        <v>1</v>
      </c>
      <c r="M1571" t="s">
        <v>58</v>
      </c>
      <c r="N1571" t="s">
        <v>9663</v>
      </c>
      <c r="V1571">
        <v>1</v>
      </c>
      <c r="AK1571" t="s">
        <v>33</v>
      </c>
      <c r="AT1571" t="s">
        <v>75</v>
      </c>
      <c r="AV1571" t="s">
        <v>7841</v>
      </c>
      <c r="AW1571" t="s">
        <v>7842</v>
      </c>
      <c r="AX1571" t="s">
        <v>7843</v>
      </c>
      <c r="AY1571">
        <v>11.101979999999999</v>
      </c>
      <c r="AZ1571">
        <v>13.69266987</v>
      </c>
      <c r="BA1571" t="s">
        <v>1499</v>
      </c>
      <c r="BB1571" t="s">
        <v>64</v>
      </c>
    </row>
    <row r="1572" spans="1:54" x14ac:dyDescent="0.3">
      <c r="A1572">
        <v>2096</v>
      </c>
      <c r="B1572" t="s">
        <v>7876</v>
      </c>
      <c r="C1572" s="1">
        <v>43836</v>
      </c>
      <c r="D1572">
        <v>1</v>
      </c>
      <c r="E1572" t="s">
        <v>500</v>
      </c>
      <c r="F1572" t="s">
        <v>73</v>
      </c>
      <c r="H1572">
        <v>2020</v>
      </c>
      <c r="I1572" t="s">
        <v>3761</v>
      </c>
      <c r="J1572" t="s">
        <v>348</v>
      </c>
      <c r="K1572" t="s">
        <v>81</v>
      </c>
      <c r="L1572">
        <v>10</v>
      </c>
      <c r="M1572" t="s">
        <v>58</v>
      </c>
      <c r="N1572" t="s">
        <v>9663</v>
      </c>
      <c r="V1572">
        <v>10</v>
      </c>
      <c r="W1572">
        <v>0</v>
      </c>
      <c r="AI1572" t="s">
        <v>31</v>
      </c>
      <c r="AT1572" t="s">
        <v>75</v>
      </c>
      <c r="AU1572" t="s">
        <v>7616</v>
      </c>
      <c r="AV1572" t="s">
        <v>7877</v>
      </c>
      <c r="AW1572" t="s">
        <v>7878</v>
      </c>
      <c r="AX1572" t="s">
        <v>7879</v>
      </c>
      <c r="AY1572">
        <v>12.149850000000001</v>
      </c>
      <c r="AZ1572">
        <v>13.90942001</v>
      </c>
      <c r="BA1572" t="s">
        <v>351</v>
      </c>
      <c r="BB1572" t="s">
        <v>64</v>
      </c>
    </row>
    <row r="1573" spans="1:54" x14ac:dyDescent="0.3">
      <c r="A1573">
        <v>2119</v>
      </c>
      <c r="B1573" t="s">
        <v>7964</v>
      </c>
      <c r="C1573" s="1">
        <v>43860</v>
      </c>
      <c r="D1573">
        <v>1</v>
      </c>
      <c r="E1573" t="s">
        <v>500</v>
      </c>
      <c r="F1573" t="s">
        <v>88</v>
      </c>
      <c r="H1573">
        <v>2020</v>
      </c>
      <c r="K1573" t="s">
        <v>3584</v>
      </c>
      <c r="L1573">
        <v>25</v>
      </c>
      <c r="M1573" t="s">
        <v>58</v>
      </c>
      <c r="N1573" t="s">
        <v>9663</v>
      </c>
      <c r="V1573">
        <v>21</v>
      </c>
      <c r="W1573">
        <v>3</v>
      </c>
      <c r="AE1573">
        <v>1</v>
      </c>
      <c r="AT1573" t="s">
        <v>75</v>
      </c>
      <c r="AV1573" t="s">
        <v>7965</v>
      </c>
      <c r="AW1573" t="s">
        <v>7966</v>
      </c>
      <c r="AY1573">
        <v>13.125868000000001</v>
      </c>
      <c r="AZ1573">
        <v>14.449723000000001</v>
      </c>
      <c r="BA1573" t="s">
        <v>3746</v>
      </c>
      <c r="BB1573" t="s">
        <v>64</v>
      </c>
    </row>
    <row r="1574" spans="1:54" x14ac:dyDescent="0.3">
      <c r="A1574">
        <v>2127</v>
      </c>
      <c r="B1574" t="s">
        <v>7998</v>
      </c>
      <c r="C1574" s="1">
        <v>43871</v>
      </c>
      <c r="D1574">
        <v>2</v>
      </c>
      <c r="E1574" t="s">
        <v>650</v>
      </c>
      <c r="F1574" t="s">
        <v>73</v>
      </c>
      <c r="H1574">
        <v>2020</v>
      </c>
      <c r="I1574" t="s">
        <v>1331</v>
      </c>
      <c r="J1574" t="s">
        <v>1332</v>
      </c>
      <c r="K1574" t="s">
        <v>81</v>
      </c>
      <c r="L1574">
        <v>1</v>
      </c>
      <c r="M1574" t="s">
        <v>58</v>
      </c>
      <c r="N1574" t="s">
        <v>9663</v>
      </c>
      <c r="W1574">
        <v>1</v>
      </c>
      <c r="AI1574" t="s">
        <v>31</v>
      </c>
      <c r="AT1574" t="s">
        <v>75</v>
      </c>
      <c r="AV1574" t="s">
        <v>7996</v>
      </c>
      <c r="AW1574" t="s">
        <v>7997</v>
      </c>
      <c r="AY1574">
        <v>12.11463</v>
      </c>
      <c r="AZ1574">
        <v>12.82275963</v>
      </c>
      <c r="BA1574" t="s">
        <v>1335</v>
      </c>
      <c r="BB1574" t="s">
        <v>64</v>
      </c>
    </row>
    <row r="1575" spans="1:54" x14ac:dyDescent="0.3">
      <c r="A1575">
        <v>2141</v>
      </c>
      <c r="B1575" t="s">
        <v>8054</v>
      </c>
      <c r="C1575" s="1">
        <v>43905</v>
      </c>
      <c r="D1575">
        <v>3</v>
      </c>
      <c r="E1575" t="s">
        <v>828</v>
      </c>
      <c r="F1575" t="s">
        <v>56</v>
      </c>
      <c r="H1575">
        <v>2020</v>
      </c>
      <c r="I1575" t="s">
        <v>2573</v>
      </c>
      <c r="J1575" t="s">
        <v>879</v>
      </c>
      <c r="K1575" t="s">
        <v>81</v>
      </c>
      <c r="L1575">
        <v>9</v>
      </c>
      <c r="M1575" t="s">
        <v>58</v>
      </c>
      <c r="N1575" t="s">
        <v>9663</v>
      </c>
      <c r="V1575">
        <v>3</v>
      </c>
      <c r="W1575">
        <v>6</v>
      </c>
      <c r="AI1575" t="s">
        <v>31</v>
      </c>
      <c r="AT1575" t="s">
        <v>75</v>
      </c>
      <c r="AV1575" t="s">
        <v>8055</v>
      </c>
      <c r="AW1575" t="s">
        <v>8056</v>
      </c>
      <c r="AX1575" t="s">
        <v>8057</v>
      </c>
      <c r="AY1575">
        <v>11.517799999999999</v>
      </c>
      <c r="AZ1575">
        <v>13.697979930000001</v>
      </c>
      <c r="BA1575" t="s">
        <v>882</v>
      </c>
      <c r="BB1575" t="s">
        <v>64</v>
      </c>
    </row>
    <row r="1576" spans="1:54" x14ac:dyDescent="0.3">
      <c r="A1576">
        <v>2143</v>
      </c>
      <c r="B1576" t="s">
        <v>8061</v>
      </c>
      <c r="C1576" s="1">
        <v>43913</v>
      </c>
      <c r="D1576">
        <v>3</v>
      </c>
      <c r="E1576" t="s">
        <v>828</v>
      </c>
      <c r="F1576" t="s">
        <v>73</v>
      </c>
      <c r="H1576">
        <v>2020</v>
      </c>
      <c r="I1576" t="s">
        <v>8062</v>
      </c>
      <c r="J1576" t="s">
        <v>7236</v>
      </c>
      <c r="K1576" t="s">
        <v>81</v>
      </c>
      <c r="L1576">
        <v>220</v>
      </c>
      <c r="M1576" t="s">
        <v>58</v>
      </c>
      <c r="N1576" t="s">
        <v>9663</v>
      </c>
      <c r="V1576">
        <v>150</v>
      </c>
      <c r="W1576">
        <v>70</v>
      </c>
      <c r="AH1576" t="s">
        <v>30</v>
      </c>
      <c r="AL1576" t="s">
        <v>75</v>
      </c>
      <c r="AT1576" t="s">
        <v>75</v>
      </c>
      <c r="AV1576" t="s">
        <v>8063</v>
      </c>
      <c r="AW1576" t="s">
        <v>8064</v>
      </c>
      <c r="AX1576" t="s">
        <v>8065</v>
      </c>
      <c r="AY1576">
        <v>11.890472000000001</v>
      </c>
      <c r="AZ1576">
        <v>13.147645949999999</v>
      </c>
      <c r="BA1576" t="s">
        <v>7240</v>
      </c>
      <c r="BB1576" t="s">
        <v>64</v>
      </c>
    </row>
    <row r="1577" spans="1:54" x14ac:dyDescent="0.3">
      <c r="A1577">
        <v>2153</v>
      </c>
      <c r="B1577" t="s">
        <v>8099</v>
      </c>
      <c r="C1577" s="1">
        <v>43935</v>
      </c>
      <c r="D1577">
        <v>4</v>
      </c>
      <c r="E1577" t="s">
        <v>949</v>
      </c>
      <c r="F1577" t="s">
        <v>100</v>
      </c>
      <c r="H1577">
        <v>2020</v>
      </c>
      <c r="I1577" t="s">
        <v>8100</v>
      </c>
      <c r="J1577" t="s">
        <v>7367</v>
      </c>
      <c r="K1577" t="s">
        <v>81</v>
      </c>
      <c r="L1577">
        <v>10</v>
      </c>
      <c r="M1577" t="s">
        <v>58</v>
      </c>
      <c r="N1577" t="s">
        <v>9663</v>
      </c>
      <c r="V1577">
        <v>5</v>
      </c>
      <c r="W1577">
        <v>5</v>
      </c>
      <c r="AI1577" t="s">
        <v>31</v>
      </c>
      <c r="AT1577" t="s">
        <v>75</v>
      </c>
      <c r="AU1577" t="s">
        <v>6377</v>
      </c>
      <c r="AV1577" t="s">
        <v>8101</v>
      </c>
      <c r="AW1577" t="s">
        <v>8102</v>
      </c>
      <c r="AY1577">
        <v>11.836959999999999</v>
      </c>
      <c r="AZ1577">
        <v>13.144749640000001</v>
      </c>
      <c r="BA1577" t="s">
        <v>7371</v>
      </c>
      <c r="BB1577" t="s">
        <v>64</v>
      </c>
    </row>
    <row r="1578" spans="1:54" x14ac:dyDescent="0.3">
      <c r="A1578">
        <v>2172</v>
      </c>
      <c r="B1578" t="s">
        <v>8150</v>
      </c>
      <c r="C1578" s="1">
        <v>43969</v>
      </c>
      <c r="D1578">
        <v>5</v>
      </c>
      <c r="E1578" t="s">
        <v>55</v>
      </c>
      <c r="F1578" t="s">
        <v>73</v>
      </c>
      <c r="H1578">
        <v>2020</v>
      </c>
      <c r="I1578" t="s">
        <v>7712</v>
      </c>
      <c r="K1578" t="s">
        <v>3549</v>
      </c>
      <c r="L1578">
        <v>19</v>
      </c>
      <c r="M1578" t="s">
        <v>58</v>
      </c>
      <c r="N1578" t="s">
        <v>9663</v>
      </c>
      <c r="V1578">
        <v>7</v>
      </c>
      <c r="W1578">
        <v>12</v>
      </c>
      <c r="AT1578" t="s">
        <v>75</v>
      </c>
      <c r="AV1578" t="s">
        <v>8151</v>
      </c>
      <c r="AY1578">
        <v>13.315630000000001</v>
      </c>
      <c r="AZ1578">
        <v>12.611470219999999</v>
      </c>
      <c r="BA1578" t="s">
        <v>4489</v>
      </c>
      <c r="BB1578" t="s">
        <v>64</v>
      </c>
    </row>
    <row r="1579" spans="1:54" x14ac:dyDescent="0.3">
      <c r="A1579">
        <v>2174</v>
      </c>
      <c r="B1579" t="s">
        <v>8156</v>
      </c>
      <c r="C1579" s="1">
        <v>43969</v>
      </c>
      <c r="D1579">
        <v>5</v>
      </c>
      <c r="E1579" t="s">
        <v>55</v>
      </c>
      <c r="F1579" t="s">
        <v>73</v>
      </c>
      <c r="H1579">
        <v>2020</v>
      </c>
      <c r="J1579" t="s">
        <v>1376</v>
      </c>
      <c r="K1579" t="s">
        <v>336</v>
      </c>
      <c r="L1579">
        <v>5</v>
      </c>
      <c r="M1579" t="s">
        <v>58</v>
      </c>
      <c r="N1579" t="s">
        <v>9663</v>
      </c>
      <c r="V1579">
        <v>3</v>
      </c>
      <c r="W1579">
        <v>2</v>
      </c>
      <c r="AH1579" t="s">
        <v>30</v>
      </c>
      <c r="AI1579" t="s">
        <v>31</v>
      </c>
      <c r="AT1579" t="s">
        <v>75</v>
      </c>
      <c r="AV1579" t="s">
        <v>8157</v>
      </c>
      <c r="AW1579" t="s">
        <v>8158</v>
      </c>
      <c r="AX1579" t="s">
        <v>8159</v>
      </c>
      <c r="AY1579">
        <v>11.50333</v>
      </c>
      <c r="AZ1579">
        <v>11.93286037</v>
      </c>
      <c r="BA1579" t="s">
        <v>1378</v>
      </c>
      <c r="BB1579" t="s">
        <v>64</v>
      </c>
    </row>
    <row r="1580" spans="1:54" x14ac:dyDescent="0.3">
      <c r="A1580">
        <v>2180</v>
      </c>
      <c r="B1580" t="s">
        <v>8173</v>
      </c>
      <c r="C1580" s="1">
        <v>43984</v>
      </c>
      <c r="D1580">
        <v>6</v>
      </c>
      <c r="E1580" t="s">
        <v>87</v>
      </c>
      <c r="F1580" t="s">
        <v>100</v>
      </c>
      <c r="H1580">
        <v>2020</v>
      </c>
      <c r="J1580" t="s">
        <v>1552</v>
      </c>
      <c r="K1580" t="s">
        <v>81</v>
      </c>
      <c r="L1580">
        <v>0</v>
      </c>
      <c r="M1580" t="s">
        <v>58</v>
      </c>
      <c r="N1580" t="s">
        <v>9663</v>
      </c>
      <c r="AB1580">
        <v>4</v>
      </c>
      <c r="AI1580" t="s">
        <v>31</v>
      </c>
      <c r="AT1580" t="s">
        <v>75</v>
      </c>
      <c r="AV1580" t="s">
        <v>8174</v>
      </c>
      <c r="AW1580" t="s">
        <v>8175</v>
      </c>
      <c r="AY1580">
        <v>12.94599</v>
      </c>
      <c r="AZ1580">
        <v>13.18229008</v>
      </c>
      <c r="BA1580" t="s">
        <v>1554</v>
      </c>
      <c r="BB1580" t="s">
        <v>64</v>
      </c>
    </row>
    <row r="1581" spans="1:54" x14ac:dyDescent="0.3">
      <c r="A1581">
        <v>2186</v>
      </c>
      <c r="B1581" t="s">
        <v>8194</v>
      </c>
      <c r="C1581" s="1">
        <v>43993</v>
      </c>
      <c r="D1581">
        <v>6</v>
      </c>
      <c r="E1581" t="s">
        <v>87</v>
      </c>
      <c r="F1581" t="s">
        <v>88</v>
      </c>
      <c r="H1581">
        <v>2020</v>
      </c>
      <c r="K1581" t="s">
        <v>81</v>
      </c>
      <c r="L1581">
        <v>2</v>
      </c>
      <c r="M1581" t="s">
        <v>58</v>
      </c>
      <c r="N1581" t="s">
        <v>9663</v>
      </c>
      <c r="W1581">
        <v>2</v>
      </c>
      <c r="AI1581" t="s">
        <v>31</v>
      </c>
      <c r="AT1581" t="s">
        <v>75</v>
      </c>
      <c r="AV1581" t="s">
        <v>8195</v>
      </c>
      <c r="AW1581" t="s">
        <v>8196</v>
      </c>
      <c r="AX1581" t="s">
        <v>8197</v>
      </c>
      <c r="AY1581">
        <v>11.836959999999999</v>
      </c>
      <c r="AZ1581">
        <v>13.144749640000001</v>
      </c>
      <c r="BA1581" t="s">
        <v>1910</v>
      </c>
      <c r="BB1581" t="s">
        <v>64</v>
      </c>
    </row>
    <row r="1582" spans="1:54" x14ac:dyDescent="0.3">
      <c r="A1582">
        <v>2187</v>
      </c>
      <c r="B1582" t="s">
        <v>8198</v>
      </c>
      <c r="C1582" s="1">
        <v>43995</v>
      </c>
      <c r="D1582">
        <v>6</v>
      </c>
      <c r="E1582" t="s">
        <v>87</v>
      </c>
      <c r="F1582" t="s">
        <v>206</v>
      </c>
      <c r="H1582">
        <v>2020</v>
      </c>
      <c r="J1582" t="s">
        <v>1819</v>
      </c>
      <c r="K1582" t="s">
        <v>81</v>
      </c>
      <c r="L1582">
        <v>61</v>
      </c>
      <c r="M1582" t="s">
        <v>58</v>
      </c>
      <c r="N1582" t="s">
        <v>9663</v>
      </c>
      <c r="V1582">
        <v>41</v>
      </c>
      <c r="W1582">
        <v>20</v>
      </c>
      <c r="AH1582" t="s">
        <v>30</v>
      </c>
      <c r="AI1582" t="s">
        <v>31</v>
      </c>
      <c r="AL1582" t="s">
        <v>75</v>
      </c>
      <c r="AO1582" t="s">
        <v>59</v>
      </c>
      <c r="AT1582" t="s">
        <v>75</v>
      </c>
      <c r="AV1582" t="s">
        <v>8199</v>
      </c>
      <c r="AW1582" t="s">
        <v>8200</v>
      </c>
      <c r="AX1582" t="s">
        <v>8201</v>
      </c>
      <c r="AY1582">
        <v>12.67615</v>
      </c>
      <c r="AZ1582">
        <v>13.61752033</v>
      </c>
      <c r="BA1582" t="s">
        <v>1822</v>
      </c>
      <c r="BB1582" t="s">
        <v>64</v>
      </c>
    </row>
    <row r="1583" spans="1:54" x14ac:dyDescent="0.3">
      <c r="A1583">
        <v>2196</v>
      </c>
      <c r="B1583" t="s">
        <v>8231</v>
      </c>
      <c r="C1583" s="1">
        <v>44018</v>
      </c>
      <c r="D1583">
        <v>7</v>
      </c>
      <c r="E1583" t="s">
        <v>154</v>
      </c>
      <c r="F1583" t="s">
        <v>73</v>
      </c>
      <c r="H1583">
        <v>2020</v>
      </c>
      <c r="I1583" t="s">
        <v>347</v>
      </c>
      <c r="J1583" t="s">
        <v>348</v>
      </c>
      <c r="K1583" t="s">
        <v>81</v>
      </c>
      <c r="L1583">
        <v>1</v>
      </c>
      <c r="M1583" t="s">
        <v>58</v>
      </c>
      <c r="N1583" t="s">
        <v>9663</v>
      </c>
      <c r="W1583">
        <v>1</v>
      </c>
      <c r="AH1583" t="s">
        <v>30</v>
      </c>
      <c r="AT1583" t="s">
        <v>75</v>
      </c>
      <c r="AV1583" t="s">
        <v>8232</v>
      </c>
      <c r="AY1583">
        <v>11.908659999999999</v>
      </c>
      <c r="AZ1583">
        <v>13.160327909999999</v>
      </c>
      <c r="BA1583" t="s">
        <v>351</v>
      </c>
      <c r="BB1583" t="s">
        <v>64</v>
      </c>
    </row>
    <row r="1584" spans="1:54" x14ac:dyDescent="0.3">
      <c r="A1584">
        <v>2197</v>
      </c>
      <c r="B1584" t="s">
        <v>8233</v>
      </c>
      <c r="C1584" s="1">
        <v>44019</v>
      </c>
      <c r="D1584">
        <v>7</v>
      </c>
      <c r="E1584" t="s">
        <v>154</v>
      </c>
      <c r="F1584" t="s">
        <v>100</v>
      </c>
      <c r="H1584">
        <v>2020</v>
      </c>
      <c r="J1584" t="s">
        <v>117</v>
      </c>
      <c r="K1584" t="s">
        <v>81</v>
      </c>
      <c r="L1584">
        <v>54</v>
      </c>
      <c r="M1584" t="s">
        <v>58</v>
      </c>
      <c r="N1584" t="s">
        <v>9663</v>
      </c>
      <c r="V1584">
        <v>17</v>
      </c>
      <c r="W1584">
        <v>37</v>
      </c>
      <c r="AI1584" t="s">
        <v>31</v>
      </c>
      <c r="AT1584" t="s">
        <v>75</v>
      </c>
      <c r="AV1584" t="s">
        <v>8234</v>
      </c>
      <c r="AW1584" t="s">
        <v>8235</v>
      </c>
      <c r="AX1584" t="s">
        <v>8236</v>
      </c>
      <c r="AY1584">
        <v>11.15</v>
      </c>
      <c r="AZ1584">
        <v>12.75</v>
      </c>
      <c r="BA1584" t="s">
        <v>120</v>
      </c>
      <c r="BB1584" t="s">
        <v>64</v>
      </c>
    </row>
    <row r="1585" spans="1:54" x14ac:dyDescent="0.3">
      <c r="A1585">
        <v>2198</v>
      </c>
      <c r="B1585" t="s">
        <v>8237</v>
      </c>
      <c r="C1585" s="1">
        <v>44022</v>
      </c>
      <c r="D1585">
        <v>7</v>
      </c>
      <c r="E1585" t="s">
        <v>154</v>
      </c>
      <c r="F1585" t="s">
        <v>203</v>
      </c>
      <c r="H1585">
        <v>2020</v>
      </c>
      <c r="I1585" t="s">
        <v>1876</v>
      </c>
      <c r="J1585" t="s">
        <v>414</v>
      </c>
      <c r="K1585" t="s">
        <v>81</v>
      </c>
      <c r="L1585">
        <v>20</v>
      </c>
      <c r="M1585" t="s">
        <v>58</v>
      </c>
      <c r="N1585" t="s">
        <v>9663</v>
      </c>
      <c r="W1585">
        <v>20</v>
      </c>
      <c r="AI1585" t="s">
        <v>31</v>
      </c>
      <c r="AT1585" t="s">
        <v>75</v>
      </c>
      <c r="AV1585" t="s">
        <v>8238</v>
      </c>
      <c r="AY1585">
        <v>12.917</v>
      </c>
      <c r="AZ1585">
        <v>13.56700039</v>
      </c>
      <c r="BA1585" t="s">
        <v>417</v>
      </c>
      <c r="BB1585" t="s">
        <v>64</v>
      </c>
    </row>
    <row r="1586" spans="1:54" x14ac:dyDescent="0.3">
      <c r="A1586">
        <v>2200</v>
      </c>
      <c r="B1586" t="s">
        <v>8239</v>
      </c>
      <c r="C1586" s="1">
        <v>44025</v>
      </c>
      <c r="D1586">
        <v>7</v>
      </c>
      <c r="E1586" t="s">
        <v>154</v>
      </c>
      <c r="F1586" t="s">
        <v>73</v>
      </c>
      <c r="H1586">
        <v>2020</v>
      </c>
      <c r="I1586" t="s">
        <v>8240</v>
      </c>
      <c r="J1586" t="s">
        <v>736</v>
      </c>
      <c r="K1586" t="s">
        <v>81</v>
      </c>
      <c r="L1586">
        <v>8</v>
      </c>
      <c r="M1586" t="s">
        <v>58</v>
      </c>
      <c r="N1586" t="s">
        <v>9663</v>
      </c>
      <c r="W1586">
        <v>8</v>
      </c>
      <c r="AI1586" t="s">
        <v>31</v>
      </c>
      <c r="AT1586" t="s">
        <v>75</v>
      </c>
      <c r="AV1586" t="s">
        <v>8241</v>
      </c>
      <c r="AW1586" t="s">
        <v>8242</v>
      </c>
      <c r="AX1586" t="s">
        <v>8243</v>
      </c>
      <c r="AY1586">
        <v>11.651669999999999</v>
      </c>
      <c r="AZ1586">
        <v>13.419440270000001</v>
      </c>
      <c r="BA1586" t="s">
        <v>739</v>
      </c>
      <c r="BB1586" t="s">
        <v>64</v>
      </c>
    </row>
    <row r="1587" spans="1:54" x14ac:dyDescent="0.3">
      <c r="A1587">
        <v>2201</v>
      </c>
      <c r="B1587" t="s">
        <v>8244</v>
      </c>
      <c r="C1587" s="1">
        <v>44025</v>
      </c>
      <c r="D1587">
        <v>7</v>
      </c>
      <c r="E1587" t="s">
        <v>154</v>
      </c>
      <c r="F1587" t="s">
        <v>73</v>
      </c>
      <c r="H1587">
        <v>2020</v>
      </c>
      <c r="I1587" t="s">
        <v>8245</v>
      </c>
      <c r="J1587" t="s">
        <v>348</v>
      </c>
      <c r="K1587" t="s">
        <v>81</v>
      </c>
      <c r="L1587">
        <v>4</v>
      </c>
      <c r="M1587" t="s">
        <v>58</v>
      </c>
      <c r="N1587" t="s">
        <v>9663</v>
      </c>
      <c r="W1587">
        <v>4</v>
      </c>
      <c r="AI1587" t="s">
        <v>31</v>
      </c>
      <c r="AT1587" t="s">
        <v>75</v>
      </c>
      <c r="AV1587" t="s">
        <v>8241</v>
      </c>
      <c r="AW1587" t="s">
        <v>8242</v>
      </c>
      <c r="AX1587" t="s">
        <v>8246</v>
      </c>
      <c r="AY1587">
        <v>11.908659999999999</v>
      </c>
      <c r="AZ1587">
        <v>13.160327909999999</v>
      </c>
      <c r="BA1587" t="s">
        <v>351</v>
      </c>
      <c r="BB1587" t="s">
        <v>64</v>
      </c>
    </row>
    <row r="1588" spans="1:54" x14ac:dyDescent="0.3">
      <c r="A1588">
        <v>2205</v>
      </c>
      <c r="B1588" t="s">
        <v>8260</v>
      </c>
      <c r="C1588" s="1">
        <v>44037</v>
      </c>
      <c r="D1588">
        <v>7</v>
      </c>
      <c r="E1588" t="s">
        <v>154</v>
      </c>
      <c r="F1588" t="s">
        <v>206</v>
      </c>
      <c r="H1588">
        <v>2020</v>
      </c>
      <c r="J1588" t="s">
        <v>117</v>
      </c>
      <c r="K1588" t="s">
        <v>81</v>
      </c>
      <c r="L1588">
        <v>10</v>
      </c>
      <c r="M1588" t="s">
        <v>58</v>
      </c>
      <c r="N1588" t="s">
        <v>9663</v>
      </c>
      <c r="W1588">
        <v>10</v>
      </c>
      <c r="AI1588" t="s">
        <v>31</v>
      </c>
      <c r="AT1588" t="s">
        <v>75</v>
      </c>
      <c r="AV1588" t="s">
        <v>8261</v>
      </c>
      <c r="AY1588">
        <v>11.15</v>
      </c>
      <c r="AZ1588">
        <v>12.75</v>
      </c>
      <c r="BA1588" t="s">
        <v>120</v>
      </c>
      <c r="BB1588" t="s">
        <v>64</v>
      </c>
    </row>
    <row r="1589" spans="1:54" x14ac:dyDescent="0.3">
      <c r="A1589">
        <v>2213</v>
      </c>
      <c r="B1589" t="s">
        <v>8291</v>
      </c>
      <c r="C1589" s="1">
        <v>44053</v>
      </c>
      <c r="D1589">
        <v>8</v>
      </c>
      <c r="E1589" t="s">
        <v>212</v>
      </c>
      <c r="F1589" t="s">
        <v>73</v>
      </c>
      <c r="H1589">
        <v>2020</v>
      </c>
      <c r="I1589" t="s">
        <v>1876</v>
      </c>
      <c r="J1589" t="s">
        <v>414</v>
      </c>
      <c r="K1589" t="s">
        <v>81</v>
      </c>
      <c r="L1589">
        <v>5</v>
      </c>
      <c r="M1589" t="s">
        <v>58</v>
      </c>
      <c r="N1589" t="s">
        <v>9663</v>
      </c>
      <c r="V1589">
        <v>5</v>
      </c>
      <c r="AI1589" t="s">
        <v>31</v>
      </c>
      <c r="AT1589" t="s">
        <v>75</v>
      </c>
      <c r="AU1589" t="s">
        <v>8292</v>
      </c>
      <c r="AV1589" t="s">
        <v>8293</v>
      </c>
      <c r="AY1589">
        <v>12.917</v>
      </c>
      <c r="AZ1589">
        <v>13.56700039</v>
      </c>
      <c r="BA1589" t="s">
        <v>417</v>
      </c>
      <c r="BB1589" t="s">
        <v>64</v>
      </c>
    </row>
    <row r="1590" spans="1:54" x14ac:dyDescent="0.3">
      <c r="A1590">
        <v>2214</v>
      </c>
      <c r="B1590" t="s">
        <v>8294</v>
      </c>
      <c r="C1590" s="1">
        <v>44058</v>
      </c>
      <c r="D1590">
        <v>8</v>
      </c>
      <c r="E1590" t="s">
        <v>212</v>
      </c>
      <c r="F1590" t="s">
        <v>206</v>
      </c>
      <c r="H1590">
        <v>2020</v>
      </c>
      <c r="I1590" t="s">
        <v>8295</v>
      </c>
      <c r="J1590" t="s">
        <v>233</v>
      </c>
      <c r="K1590" t="s">
        <v>81</v>
      </c>
      <c r="L1590">
        <v>3</v>
      </c>
      <c r="M1590" t="s">
        <v>58</v>
      </c>
      <c r="N1590" t="s">
        <v>9663</v>
      </c>
      <c r="V1590">
        <v>3</v>
      </c>
      <c r="AT1590" t="s">
        <v>75</v>
      </c>
      <c r="AV1590" t="s">
        <v>8296</v>
      </c>
      <c r="AY1590">
        <v>12.345307</v>
      </c>
      <c r="AZ1590">
        <v>14.184533119999999</v>
      </c>
      <c r="BA1590" t="s">
        <v>235</v>
      </c>
      <c r="BB1590" t="s">
        <v>64</v>
      </c>
    </row>
    <row r="1591" spans="1:54" x14ac:dyDescent="0.3">
      <c r="A1591">
        <v>2230</v>
      </c>
      <c r="B1591" t="s">
        <v>8350</v>
      </c>
      <c r="C1591" s="1">
        <v>44094</v>
      </c>
      <c r="D1591">
        <v>9</v>
      </c>
      <c r="E1591" t="s">
        <v>263</v>
      </c>
      <c r="F1591" t="s">
        <v>56</v>
      </c>
      <c r="H1591">
        <v>2020</v>
      </c>
      <c r="J1591" t="s">
        <v>117</v>
      </c>
      <c r="K1591" t="s">
        <v>81</v>
      </c>
      <c r="L1591">
        <v>27</v>
      </c>
      <c r="M1591" t="s">
        <v>58</v>
      </c>
      <c r="N1591" t="s">
        <v>9663</v>
      </c>
      <c r="V1591">
        <v>20</v>
      </c>
      <c r="W1591">
        <v>7</v>
      </c>
      <c r="AI1591" t="s">
        <v>31</v>
      </c>
      <c r="AT1591" t="s">
        <v>75</v>
      </c>
      <c r="AU1591" t="s">
        <v>8351</v>
      </c>
      <c r="AV1591" t="s">
        <v>8352</v>
      </c>
      <c r="AW1591" t="s">
        <v>8353</v>
      </c>
      <c r="AX1591" t="s">
        <v>8354</v>
      </c>
      <c r="AY1591">
        <v>11.15</v>
      </c>
      <c r="AZ1591">
        <v>12.75</v>
      </c>
      <c r="BA1591" t="s">
        <v>120</v>
      </c>
      <c r="BB1591" t="s">
        <v>64</v>
      </c>
    </row>
    <row r="1592" spans="1:54" x14ac:dyDescent="0.3">
      <c r="A1592">
        <v>2235</v>
      </c>
      <c r="B1592" t="s">
        <v>8369</v>
      </c>
      <c r="C1592" s="1">
        <v>44102</v>
      </c>
      <c r="D1592">
        <v>9</v>
      </c>
      <c r="E1592" t="s">
        <v>263</v>
      </c>
      <c r="F1592" t="s">
        <v>73</v>
      </c>
      <c r="H1592">
        <v>2020</v>
      </c>
      <c r="I1592" t="s">
        <v>8329</v>
      </c>
      <c r="L1592">
        <v>2</v>
      </c>
      <c r="M1592" t="s">
        <v>58</v>
      </c>
      <c r="N1592" t="s">
        <v>9663</v>
      </c>
      <c r="W1592">
        <v>2</v>
      </c>
      <c r="AV1592" t="s">
        <v>8370</v>
      </c>
      <c r="AY1592">
        <v>11.003292</v>
      </c>
      <c r="AZ1592">
        <v>13.798389999999999</v>
      </c>
      <c r="BA1592" t="s">
        <v>3004</v>
      </c>
      <c r="BB1592" t="s">
        <v>64</v>
      </c>
    </row>
    <row r="1593" spans="1:54" x14ac:dyDescent="0.3">
      <c r="A1593">
        <v>2236</v>
      </c>
      <c r="B1593" t="s">
        <v>8371</v>
      </c>
      <c r="C1593" s="1">
        <v>44103</v>
      </c>
      <c r="D1593">
        <v>9</v>
      </c>
      <c r="E1593" t="s">
        <v>263</v>
      </c>
      <c r="F1593" t="s">
        <v>100</v>
      </c>
      <c r="H1593">
        <v>2020</v>
      </c>
      <c r="I1593" t="s">
        <v>1683</v>
      </c>
      <c r="J1593" t="s">
        <v>1683</v>
      </c>
      <c r="K1593" t="s">
        <v>81</v>
      </c>
      <c r="L1593">
        <v>10</v>
      </c>
      <c r="M1593" t="s">
        <v>58</v>
      </c>
      <c r="N1593" t="s">
        <v>9663</v>
      </c>
      <c r="W1593">
        <v>10</v>
      </c>
      <c r="AH1593" t="s">
        <v>30</v>
      </c>
      <c r="AI1593" t="s">
        <v>31</v>
      </c>
      <c r="AT1593" t="s">
        <v>75</v>
      </c>
      <c r="AV1593" t="s">
        <v>8372</v>
      </c>
      <c r="AW1593" t="s">
        <v>8373</v>
      </c>
      <c r="AX1593" t="s">
        <v>8374</v>
      </c>
      <c r="AY1593">
        <v>12.365316999999999</v>
      </c>
      <c r="AZ1593">
        <v>13.83042622</v>
      </c>
      <c r="BA1593" t="s">
        <v>1686</v>
      </c>
      <c r="BB1593" t="s">
        <v>64</v>
      </c>
    </row>
    <row r="1594" spans="1:54" x14ac:dyDescent="0.3">
      <c r="A1594">
        <v>2238</v>
      </c>
      <c r="B1594" t="s">
        <v>8379</v>
      </c>
      <c r="C1594" s="1">
        <v>44120</v>
      </c>
      <c r="D1594">
        <v>10</v>
      </c>
      <c r="E1594" t="s">
        <v>290</v>
      </c>
      <c r="F1594" t="s">
        <v>203</v>
      </c>
      <c r="H1594">
        <v>2020</v>
      </c>
      <c r="I1594" t="s">
        <v>2374</v>
      </c>
      <c r="J1594" t="s">
        <v>736</v>
      </c>
      <c r="K1594" t="s">
        <v>81</v>
      </c>
      <c r="L1594">
        <v>14</v>
      </c>
      <c r="M1594" t="s">
        <v>58</v>
      </c>
      <c r="N1594" t="s">
        <v>9663</v>
      </c>
      <c r="W1594">
        <v>14</v>
      </c>
      <c r="AH1594" t="s">
        <v>30</v>
      </c>
      <c r="AI1594" t="s">
        <v>31</v>
      </c>
      <c r="AO1594" t="s">
        <v>59</v>
      </c>
      <c r="AV1594" t="s">
        <v>8380</v>
      </c>
      <c r="AW1594" t="s">
        <v>8381</v>
      </c>
      <c r="AY1594">
        <v>11.651669999999999</v>
      </c>
      <c r="AZ1594">
        <v>13.419440270000001</v>
      </c>
      <c r="BA1594" t="s">
        <v>739</v>
      </c>
      <c r="BB1594" t="s">
        <v>64</v>
      </c>
    </row>
    <row r="1595" spans="1:54" x14ac:dyDescent="0.3">
      <c r="A1595">
        <v>2278</v>
      </c>
      <c r="B1595" t="s">
        <v>8510</v>
      </c>
      <c r="C1595" s="1">
        <v>44184</v>
      </c>
      <c r="D1595">
        <v>12</v>
      </c>
      <c r="E1595" t="s">
        <v>390</v>
      </c>
      <c r="F1595" t="s">
        <v>206</v>
      </c>
      <c r="H1595">
        <v>2020</v>
      </c>
      <c r="J1595" t="s">
        <v>1115</v>
      </c>
      <c r="K1595" t="s">
        <v>81</v>
      </c>
      <c r="L1595">
        <v>5</v>
      </c>
      <c r="M1595" t="s">
        <v>58</v>
      </c>
      <c r="N1595" t="s">
        <v>9663</v>
      </c>
      <c r="W1595">
        <v>5</v>
      </c>
      <c r="AH1595" t="s">
        <v>30</v>
      </c>
      <c r="AT1595" t="s">
        <v>75</v>
      </c>
      <c r="AV1595" t="s">
        <v>8511</v>
      </c>
      <c r="AW1595" t="s">
        <v>8512</v>
      </c>
      <c r="AX1595" t="s">
        <v>8513</v>
      </c>
      <c r="AY1595">
        <v>11.925829999999999</v>
      </c>
      <c r="AZ1595">
        <v>13.6055603</v>
      </c>
      <c r="BA1595" t="s">
        <v>1118</v>
      </c>
      <c r="BB1595" t="s">
        <v>64</v>
      </c>
    </row>
    <row r="1596" spans="1:54" x14ac:dyDescent="0.3">
      <c r="A1596">
        <v>2284</v>
      </c>
      <c r="B1596" t="s">
        <v>8535</v>
      </c>
      <c r="C1596" s="1">
        <v>44193</v>
      </c>
      <c r="D1596">
        <v>12</v>
      </c>
      <c r="E1596" t="s">
        <v>390</v>
      </c>
      <c r="F1596" t="s">
        <v>73</v>
      </c>
      <c r="H1596">
        <v>2020</v>
      </c>
      <c r="I1596" t="s">
        <v>3817</v>
      </c>
      <c r="J1596" t="s">
        <v>736</v>
      </c>
      <c r="K1596" t="s">
        <v>81</v>
      </c>
      <c r="L1596">
        <v>4</v>
      </c>
      <c r="M1596" t="s">
        <v>58</v>
      </c>
      <c r="N1596" t="s">
        <v>9663</v>
      </c>
      <c r="W1596">
        <v>4</v>
      </c>
      <c r="AH1596" t="s">
        <v>30</v>
      </c>
      <c r="AT1596" t="s">
        <v>75</v>
      </c>
      <c r="AV1596" t="s">
        <v>8536</v>
      </c>
      <c r="AW1596" t="s">
        <v>8537</v>
      </c>
      <c r="AX1596" t="s">
        <v>8538</v>
      </c>
      <c r="AY1596">
        <v>11.651669999999999</v>
      </c>
      <c r="AZ1596">
        <v>13.419440270000001</v>
      </c>
      <c r="BA1596" t="s">
        <v>739</v>
      </c>
      <c r="BB1596" t="s">
        <v>64</v>
      </c>
    </row>
    <row r="1597" spans="1:54" x14ac:dyDescent="0.3">
      <c r="A1597">
        <v>2289</v>
      </c>
      <c r="B1597" t="s">
        <v>8551</v>
      </c>
      <c r="C1597" s="1">
        <v>44199</v>
      </c>
      <c r="D1597">
        <v>1</v>
      </c>
      <c r="E1597" t="s">
        <v>500</v>
      </c>
      <c r="F1597" t="s">
        <v>56</v>
      </c>
      <c r="H1597">
        <v>2021</v>
      </c>
      <c r="I1597" t="s">
        <v>4901</v>
      </c>
      <c r="J1597" t="s">
        <v>1517</v>
      </c>
      <c r="K1597" t="s">
        <v>81</v>
      </c>
      <c r="L1597">
        <v>7</v>
      </c>
      <c r="M1597" t="s">
        <v>58</v>
      </c>
      <c r="N1597" t="s">
        <v>9663</v>
      </c>
      <c r="W1597">
        <v>6</v>
      </c>
      <c r="AE1597">
        <v>1</v>
      </c>
      <c r="AI1597" t="s">
        <v>31</v>
      </c>
      <c r="AL1597" t="s">
        <v>75</v>
      </c>
      <c r="AT1597" t="s">
        <v>75</v>
      </c>
      <c r="AV1597" t="s">
        <v>8552</v>
      </c>
      <c r="AW1597" t="s">
        <v>8553</v>
      </c>
      <c r="AX1597" t="s">
        <v>8554</v>
      </c>
      <c r="AY1597">
        <v>10.865830000000001</v>
      </c>
      <c r="AZ1597">
        <v>12.84694004</v>
      </c>
      <c r="BA1597" t="s">
        <v>1519</v>
      </c>
      <c r="BB1597" t="s">
        <v>64</v>
      </c>
    </row>
    <row r="1598" spans="1:54" x14ac:dyDescent="0.3">
      <c r="A1598">
        <v>2297</v>
      </c>
      <c r="B1598" t="s">
        <v>8585</v>
      </c>
      <c r="C1598" s="1">
        <v>44207</v>
      </c>
      <c r="D1598">
        <v>1</v>
      </c>
      <c r="E1598" t="s">
        <v>500</v>
      </c>
      <c r="F1598" t="s">
        <v>73</v>
      </c>
      <c r="H1598">
        <v>2021</v>
      </c>
      <c r="I1598" t="s">
        <v>5298</v>
      </c>
      <c r="J1598" t="s">
        <v>117</v>
      </c>
      <c r="K1598" t="s">
        <v>81</v>
      </c>
      <c r="L1598">
        <v>7</v>
      </c>
      <c r="M1598" t="s">
        <v>58</v>
      </c>
      <c r="N1598" t="s">
        <v>9663</v>
      </c>
      <c r="V1598">
        <v>1</v>
      </c>
      <c r="W1598">
        <v>6</v>
      </c>
      <c r="AK1598" t="s">
        <v>33</v>
      </c>
      <c r="AT1598" t="s">
        <v>75</v>
      </c>
      <c r="AV1598" t="s">
        <v>8586</v>
      </c>
      <c r="AY1598">
        <v>11.15</v>
      </c>
      <c r="AZ1598">
        <v>12.75</v>
      </c>
      <c r="BA1598" t="s">
        <v>120</v>
      </c>
      <c r="BB1598" t="s">
        <v>64</v>
      </c>
    </row>
    <row r="1599" spans="1:54" x14ac:dyDescent="0.3">
      <c r="A1599">
        <v>2298</v>
      </c>
      <c r="B1599" t="s">
        <v>8587</v>
      </c>
      <c r="C1599" s="1">
        <v>44210</v>
      </c>
      <c r="D1599">
        <v>1</v>
      </c>
      <c r="E1599" t="s">
        <v>500</v>
      </c>
      <c r="F1599" t="s">
        <v>88</v>
      </c>
      <c r="H1599">
        <v>2021</v>
      </c>
      <c r="I1599" t="s">
        <v>8588</v>
      </c>
      <c r="J1599" t="s">
        <v>1517</v>
      </c>
      <c r="K1599" t="s">
        <v>81</v>
      </c>
      <c r="L1599">
        <v>5</v>
      </c>
      <c r="M1599" t="s">
        <v>58</v>
      </c>
      <c r="N1599" t="s">
        <v>9663</v>
      </c>
      <c r="W1599">
        <v>5</v>
      </c>
      <c r="AH1599" t="s">
        <v>30</v>
      </c>
      <c r="AT1599" t="s">
        <v>75</v>
      </c>
      <c r="AV1599" t="s">
        <v>8589</v>
      </c>
      <c r="AW1599" t="s">
        <v>8590</v>
      </c>
      <c r="AY1599">
        <v>10.865830000000001</v>
      </c>
      <c r="AZ1599">
        <v>12.84694004</v>
      </c>
      <c r="BA1599" t="s">
        <v>1519</v>
      </c>
      <c r="BB1599" t="s">
        <v>64</v>
      </c>
    </row>
    <row r="1600" spans="1:54" x14ac:dyDescent="0.3">
      <c r="A1600">
        <v>2301</v>
      </c>
      <c r="B1600" t="s">
        <v>8598</v>
      </c>
      <c r="C1600" s="1">
        <v>44214</v>
      </c>
      <c r="D1600">
        <v>1</v>
      </c>
      <c r="E1600" t="s">
        <v>500</v>
      </c>
      <c r="F1600" t="s">
        <v>73</v>
      </c>
      <c r="H1600">
        <v>2021</v>
      </c>
      <c r="J1600" t="s">
        <v>1251</v>
      </c>
      <c r="K1600" t="s">
        <v>8599</v>
      </c>
      <c r="L1600">
        <v>14</v>
      </c>
      <c r="M1600" t="s">
        <v>58</v>
      </c>
      <c r="N1600" t="s">
        <v>9663</v>
      </c>
      <c r="V1600">
        <v>5</v>
      </c>
      <c r="W1600">
        <v>9</v>
      </c>
      <c r="AI1600" t="s">
        <v>31</v>
      </c>
      <c r="AT1600" t="s">
        <v>75</v>
      </c>
      <c r="AV1600" t="s">
        <v>8600</v>
      </c>
      <c r="AW1600" t="s">
        <v>8601</v>
      </c>
      <c r="AX1600" t="s">
        <v>8602</v>
      </c>
      <c r="AY1600">
        <v>8.5417775999999996</v>
      </c>
      <c r="AZ1600">
        <v>7.7101221080000002</v>
      </c>
      <c r="BA1600" t="s">
        <v>8603</v>
      </c>
      <c r="BB1600" t="s">
        <v>64</v>
      </c>
    </row>
    <row r="1601" spans="1:54" x14ac:dyDescent="0.3">
      <c r="A1601">
        <v>2305</v>
      </c>
      <c r="B1601" t="s">
        <v>8614</v>
      </c>
      <c r="C1601" s="1">
        <v>44225</v>
      </c>
      <c r="D1601">
        <v>1</v>
      </c>
      <c r="E1601" t="s">
        <v>500</v>
      </c>
      <c r="F1601" t="s">
        <v>203</v>
      </c>
      <c r="H1601">
        <v>2021</v>
      </c>
      <c r="J1601" t="s">
        <v>999</v>
      </c>
      <c r="K1601" t="s">
        <v>81</v>
      </c>
      <c r="L1601">
        <v>2</v>
      </c>
      <c r="M1601" t="s">
        <v>58</v>
      </c>
      <c r="N1601" t="s">
        <v>9663</v>
      </c>
      <c r="W1601">
        <v>2</v>
      </c>
      <c r="AB1601">
        <v>2</v>
      </c>
      <c r="AH1601" t="s">
        <v>30</v>
      </c>
      <c r="AI1601" t="s">
        <v>31</v>
      </c>
      <c r="AT1601" t="s">
        <v>75</v>
      </c>
      <c r="AV1601" t="s">
        <v>8615</v>
      </c>
      <c r="AW1601" t="s">
        <v>8616</v>
      </c>
      <c r="AX1601" t="s">
        <v>8617</v>
      </c>
      <c r="AY1601">
        <v>12.02389</v>
      </c>
      <c r="AZ1601">
        <v>13.91582966</v>
      </c>
      <c r="BA1601" t="s">
        <v>1003</v>
      </c>
      <c r="BB1601" t="s">
        <v>64</v>
      </c>
    </row>
    <row r="1602" spans="1:54" x14ac:dyDescent="0.3">
      <c r="A1602">
        <v>2312</v>
      </c>
      <c r="B1602" t="s">
        <v>8638</v>
      </c>
      <c r="C1602" s="1">
        <v>44239</v>
      </c>
      <c r="D1602">
        <v>2</v>
      </c>
      <c r="E1602" t="s">
        <v>650</v>
      </c>
      <c r="F1602" t="s">
        <v>203</v>
      </c>
      <c r="H1602">
        <v>2021</v>
      </c>
      <c r="I1602" t="s">
        <v>8639</v>
      </c>
      <c r="J1602" t="s">
        <v>414</v>
      </c>
      <c r="K1602" t="s">
        <v>81</v>
      </c>
      <c r="L1602">
        <v>3</v>
      </c>
      <c r="M1602" t="s">
        <v>58</v>
      </c>
      <c r="N1602" t="s">
        <v>9663</v>
      </c>
      <c r="W1602">
        <v>3</v>
      </c>
      <c r="AH1602" t="s">
        <v>30</v>
      </c>
      <c r="AI1602" t="s">
        <v>31</v>
      </c>
      <c r="AT1602" t="s">
        <v>75</v>
      </c>
      <c r="AV1602" t="s">
        <v>8640</v>
      </c>
      <c r="AW1602" t="s">
        <v>8641</v>
      </c>
      <c r="AY1602">
        <v>12.917</v>
      </c>
      <c r="AZ1602">
        <v>13.56700039</v>
      </c>
      <c r="BA1602" t="s">
        <v>417</v>
      </c>
      <c r="BB1602" t="s">
        <v>64</v>
      </c>
    </row>
    <row r="1603" spans="1:54" x14ac:dyDescent="0.3">
      <c r="A1603">
        <v>2314</v>
      </c>
      <c r="B1603" t="s">
        <v>8647</v>
      </c>
      <c r="C1603" s="1">
        <v>44242</v>
      </c>
      <c r="D1603">
        <v>2</v>
      </c>
      <c r="E1603" t="s">
        <v>650</v>
      </c>
      <c r="F1603" t="s">
        <v>73</v>
      </c>
      <c r="H1603">
        <v>2021</v>
      </c>
      <c r="J1603" t="s">
        <v>1683</v>
      </c>
      <c r="K1603" t="s">
        <v>81</v>
      </c>
      <c r="L1603">
        <v>10</v>
      </c>
      <c r="M1603" t="s">
        <v>58</v>
      </c>
      <c r="N1603" t="s">
        <v>9663</v>
      </c>
      <c r="W1603">
        <v>10</v>
      </c>
      <c r="AI1603" t="s">
        <v>31</v>
      </c>
      <c r="AL1603" t="s">
        <v>75</v>
      </c>
      <c r="AT1603" t="s">
        <v>75</v>
      </c>
      <c r="AV1603" t="s">
        <v>8648</v>
      </c>
      <c r="AW1603" t="s">
        <v>8649</v>
      </c>
      <c r="AX1603" t="s">
        <v>8650</v>
      </c>
      <c r="AY1603">
        <v>12.365316999999999</v>
      </c>
      <c r="AZ1603">
        <v>13.83042622</v>
      </c>
      <c r="BA1603" t="s">
        <v>1686</v>
      </c>
      <c r="BB1603" t="s">
        <v>64</v>
      </c>
    </row>
    <row r="1604" spans="1:54" x14ac:dyDescent="0.3">
      <c r="A1604">
        <v>2328</v>
      </c>
      <c r="B1604" t="s">
        <v>8698</v>
      </c>
      <c r="C1604" s="1">
        <v>44262</v>
      </c>
      <c r="D1604">
        <v>3</v>
      </c>
      <c r="E1604" t="s">
        <v>828</v>
      </c>
      <c r="F1604" t="s">
        <v>56</v>
      </c>
      <c r="H1604">
        <v>2021</v>
      </c>
      <c r="I1604" t="s">
        <v>8699</v>
      </c>
      <c r="J1604" t="s">
        <v>348</v>
      </c>
      <c r="K1604" t="s">
        <v>81</v>
      </c>
      <c r="L1604">
        <v>13</v>
      </c>
      <c r="M1604" t="s">
        <v>58</v>
      </c>
      <c r="N1604" t="s">
        <v>9663</v>
      </c>
      <c r="V1604">
        <v>10</v>
      </c>
      <c r="W1604">
        <v>3</v>
      </c>
      <c r="AI1604" t="s">
        <v>31</v>
      </c>
      <c r="AT1604" t="s">
        <v>75</v>
      </c>
      <c r="AU1604" t="s">
        <v>8700</v>
      </c>
      <c r="AV1604" t="s">
        <v>8701</v>
      </c>
      <c r="AW1604" t="s">
        <v>8702</v>
      </c>
      <c r="AX1604" t="s">
        <v>8703</v>
      </c>
      <c r="AY1604">
        <v>11.908659999999999</v>
      </c>
      <c r="AZ1604">
        <v>13.160327909999999</v>
      </c>
      <c r="BA1604" t="s">
        <v>351</v>
      </c>
      <c r="BB1604" t="s">
        <v>64</v>
      </c>
    </row>
    <row r="1605" spans="1:54" x14ac:dyDescent="0.3">
      <c r="A1605">
        <v>2330</v>
      </c>
      <c r="B1605" t="s">
        <v>8709</v>
      </c>
      <c r="C1605" s="1">
        <v>44266</v>
      </c>
      <c r="D1605">
        <v>3</v>
      </c>
      <c r="E1605" t="s">
        <v>828</v>
      </c>
      <c r="F1605" t="s">
        <v>88</v>
      </c>
      <c r="H1605">
        <v>2021</v>
      </c>
      <c r="I1605" t="s">
        <v>4344</v>
      </c>
      <c r="J1605" t="s">
        <v>1819</v>
      </c>
      <c r="K1605" t="s">
        <v>81</v>
      </c>
      <c r="L1605">
        <v>33</v>
      </c>
      <c r="M1605" t="s">
        <v>58</v>
      </c>
      <c r="N1605" t="s">
        <v>9663</v>
      </c>
      <c r="W1605">
        <v>29</v>
      </c>
      <c r="Y1605">
        <v>4</v>
      </c>
      <c r="AI1605" t="s">
        <v>31</v>
      </c>
      <c r="AT1605" t="s">
        <v>75</v>
      </c>
      <c r="AV1605" t="s">
        <v>8710</v>
      </c>
      <c r="AW1605" t="s">
        <v>8711</v>
      </c>
      <c r="AX1605" t="s">
        <v>8712</v>
      </c>
      <c r="AY1605">
        <v>11.908659999999999</v>
      </c>
      <c r="AZ1605">
        <v>13.16033</v>
      </c>
      <c r="BA1605" t="s">
        <v>1822</v>
      </c>
      <c r="BB1605" t="s">
        <v>64</v>
      </c>
    </row>
    <row r="1606" spans="1:54" x14ac:dyDescent="0.3">
      <c r="A1606">
        <v>2332</v>
      </c>
      <c r="B1606" t="s">
        <v>8717</v>
      </c>
      <c r="C1606" s="1">
        <v>44265</v>
      </c>
      <c r="D1606">
        <v>3</v>
      </c>
      <c r="E1606" t="s">
        <v>828</v>
      </c>
      <c r="F1606" t="s">
        <v>169</v>
      </c>
      <c r="H1606">
        <v>2021</v>
      </c>
      <c r="I1606" t="s">
        <v>7214</v>
      </c>
      <c r="J1606" t="s">
        <v>2007</v>
      </c>
      <c r="K1606" t="s">
        <v>81</v>
      </c>
      <c r="L1606">
        <v>10</v>
      </c>
      <c r="M1606" t="s">
        <v>58</v>
      </c>
      <c r="N1606" t="s">
        <v>9663</v>
      </c>
      <c r="W1606">
        <v>10</v>
      </c>
      <c r="AH1606" t="s">
        <v>30</v>
      </c>
      <c r="AT1606" t="s">
        <v>75</v>
      </c>
      <c r="AV1606" t="s">
        <v>8718</v>
      </c>
      <c r="AY1606">
        <v>13.610953</v>
      </c>
      <c r="AZ1606">
        <v>13.27766418</v>
      </c>
      <c r="BA1606" t="s">
        <v>2008</v>
      </c>
      <c r="BB1606" t="s">
        <v>64</v>
      </c>
    </row>
    <row r="1607" spans="1:54" x14ac:dyDescent="0.3">
      <c r="A1607">
        <v>2333</v>
      </c>
      <c r="B1607" t="s">
        <v>8719</v>
      </c>
      <c r="C1607" s="1">
        <v>44267</v>
      </c>
      <c r="D1607">
        <v>3</v>
      </c>
      <c r="E1607" t="s">
        <v>828</v>
      </c>
      <c r="F1607" t="s">
        <v>203</v>
      </c>
      <c r="H1607">
        <v>2021</v>
      </c>
      <c r="I1607" t="s">
        <v>8720</v>
      </c>
      <c r="J1607" t="s">
        <v>348</v>
      </c>
      <c r="K1607" t="s">
        <v>81</v>
      </c>
      <c r="L1607">
        <v>6</v>
      </c>
      <c r="M1607" t="s">
        <v>58</v>
      </c>
      <c r="N1607" t="s">
        <v>9663</v>
      </c>
      <c r="W1607">
        <v>6</v>
      </c>
      <c r="AI1607" t="s">
        <v>31</v>
      </c>
      <c r="AT1607" t="s">
        <v>75</v>
      </c>
      <c r="AV1607" t="s">
        <v>8718</v>
      </c>
      <c r="AY1607">
        <v>11.908659999999999</v>
      </c>
      <c r="AZ1607">
        <v>13.160327909999999</v>
      </c>
      <c r="BA1607" t="s">
        <v>351</v>
      </c>
      <c r="BB1607" t="s">
        <v>64</v>
      </c>
    </row>
    <row r="1608" spans="1:54" x14ac:dyDescent="0.3">
      <c r="A1608">
        <v>2337</v>
      </c>
      <c r="B1608" t="s">
        <v>8731</v>
      </c>
      <c r="C1608" s="1">
        <v>44270</v>
      </c>
      <c r="D1608">
        <v>3</v>
      </c>
      <c r="E1608" t="s">
        <v>828</v>
      </c>
      <c r="F1608" t="s">
        <v>73</v>
      </c>
      <c r="H1608">
        <v>2021</v>
      </c>
      <c r="I1608" t="s">
        <v>1608</v>
      </c>
      <c r="J1608" t="s">
        <v>1609</v>
      </c>
      <c r="K1608" t="s">
        <v>81</v>
      </c>
      <c r="L1608">
        <v>5</v>
      </c>
      <c r="M1608" t="s">
        <v>58</v>
      </c>
      <c r="N1608" t="s">
        <v>9663</v>
      </c>
      <c r="W1608">
        <v>5</v>
      </c>
      <c r="AH1608" t="s">
        <v>30</v>
      </c>
      <c r="AI1608" t="s">
        <v>31</v>
      </c>
      <c r="AO1608" t="s">
        <v>59</v>
      </c>
      <c r="AU1608" t="s">
        <v>7004</v>
      </c>
      <c r="AV1608" t="s">
        <v>8732</v>
      </c>
      <c r="AW1608" t="s">
        <v>8733</v>
      </c>
      <c r="AY1608">
        <v>11.908659999999999</v>
      </c>
      <c r="AZ1608">
        <v>13.16033</v>
      </c>
      <c r="BA1608" t="s">
        <v>1612</v>
      </c>
      <c r="BB1608" t="s">
        <v>64</v>
      </c>
    </row>
    <row r="1609" spans="1:54" x14ac:dyDescent="0.3">
      <c r="A1609">
        <v>2340</v>
      </c>
      <c r="B1609" t="s">
        <v>8740</v>
      </c>
      <c r="C1609" s="1">
        <v>44275</v>
      </c>
      <c r="D1609">
        <v>3</v>
      </c>
      <c r="E1609" t="s">
        <v>828</v>
      </c>
      <c r="F1609" t="s">
        <v>206</v>
      </c>
      <c r="H1609">
        <v>2021</v>
      </c>
      <c r="I1609" t="s">
        <v>2261</v>
      </c>
      <c r="J1609" t="s">
        <v>233</v>
      </c>
      <c r="K1609" t="s">
        <v>81</v>
      </c>
      <c r="L1609">
        <v>12</v>
      </c>
      <c r="M1609" t="s">
        <v>58</v>
      </c>
      <c r="N1609" t="s">
        <v>9663</v>
      </c>
      <c r="U1609" t="s">
        <v>29</v>
      </c>
      <c r="V1609">
        <v>10</v>
      </c>
      <c r="AG1609">
        <v>2</v>
      </c>
      <c r="AI1609" t="s">
        <v>31</v>
      </c>
      <c r="AT1609" t="s">
        <v>75</v>
      </c>
      <c r="AU1609" t="s">
        <v>7616</v>
      </c>
      <c r="AV1609" t="s">
        <v>8741</v>
      </c>
      <c r="AW1609" t="s">
        <v>8742</v>
      </c>
      <c r="AX1609" t="s">
        <v>8743</v>
      </c>
      <c r="AY1609">
        <v>12.345307</v>
      </c>
      <c r="AZ1609">
        <v>14.184533119999999</v>
      </c>
      <c r="BA1609" t="s">
        <v>235</v>
      </c>
      <c r="BB1609" t="s">
        <v>64</v>
      </c>
    </row>
    <row r="1610" spans="1:54" x14ac:dyDescent="0.3">
      <c r="A1610">
        <v>2347</v>
      </c>
      <c r="B1610" t="s">
        <v>8769</v>
      </c>
      <c r="C1610" s="1">
        <v>44296</v>
      </c>
      <c r="D1610">
        <v>4</v>
      </c>
      <c r="E1610" t="s">
        <v>949</v>
      </c>
      <c r="F1610" t="s">
        <v>206</v>
      </c>
      <c r="H1610">
        <v>2021</v>
      </c>
      <c r="I1610" t="s">
        <v>5668</v>
      </c>
      <c r="J1610" t="s">
        <v>7367</v>
      </c>
      <c r="K1610" t="s">
        <v>81</v>
      </c>
      <c r="L1610">
        <v>3</v>
      </c>
      <c r="M1610" t="s">
        <v>58</v>
      </c>
      <c r="N1610" t="s">
        <v>9663</v>
      </c>
      <c r="W1610">
        <v>3</v>
      </c>
      <c r="AI1610" t="s">
        <v>31</v>
      </c>
      <c r="AT1610" t="s">
        <v>75</v>
      </c>
      <c r="AV1610" t="s">
        <v>8770</v>
      </c>
      <c r="AW1610" t="s">
        <v>8771</v>
      </c>
      <c r="AY1610">
        <v>11.837854999999999</v>
      </c>
      <c r="AZ1610">
        <v>13.14281368</v>
      </c>
      <c r="BA1610" t="s">
        <v>7371</v>
      </c>
      <c r="BB1610" t="s">
        <v>64</v>
      </c>
    </row>
    <row r="1611" spans="1:54" x14ac:dyDescent="0.3">
      <c r="A1611">
        <v>2350</v>
      </c>
      <c r="B1611" t="s">
        <v>8781</v>
      </c>
      <c r="C1611" s="1">
        <v>44302</v>
      </c>
      <c r="D1611">
        <v>4</v>
      </c>
      <c r="E1611" t="s">
        <v>949</v>
      </c>
      <c r="F1611" t="s">
        <v>203</v>
      </c>
      <c r="H1611">
        <v>2021</v>
      </c>
      <c r="I1611" t="s">
        <v>5560</v>
      </c>
      <c r="J1611" t="s">
        <v>1376</v>
      </c>
      <c r="K1611" t="s">
        <v>336</v>
      </c>
      <c r="L1611">
        <v>5</v>
      </c>
      <c r="M1611" t="s">
        <v>58</v>
      </c>
      <c r="N1611" t="s">
        <v>9663</v>
      </c>
      <c r="W1611">
        <v>5</v>
      </c>
      <c r="AI1611" t="s">
        <v>31</v>
      </c>
      <c r="AL1611" t="s">
        <v>75</v>
      </c>
      <c r="AO1611" t="s">
        <v>59</v>
      </c>
      <c r="AV1611" t="s">
        <v>8782</v>
      </c>
      <c r="AW1611" t="s">
        <v>8783</v>
      </c>
      <c r="AX1611" t="s">
        <v>8784</v>
      </c>
      <c r="AY1611">
        <v>11.497780000000001</v>
      </c>
      <c r="AZ1611">
        <v>11.93083</v>
      </c>
      <c r="BA1611" t="s">
        <v>1378</v>
      </c>
      <c r="BB1611" t="s">
        <v>64</v>
      </c>
    </row>
    <row r="1612" spans="1:54" x14ac:dyDescent="0.3">
      <c r="A1612">
        <v>2353</v>
      </c>
      <c r="B1612" t="s">
        <v>8794</v>
      </c>
      <c r="C1612" s="1">
        <v>44311</v>
      </c>
      <c r="D1612">
        <v>4</v>
      </c>
      <c r="E1612" t="s">
        <v>949</v>
      </c>
      <c r="F1612" t="s">
        <v>56</v>
      </c>
      <c r="H1612">
        <v>2021</v>
      </c>
      <c r="I1612" t="s">
        <v>347</v>
      </c>
      <c r="J1612" t="s">
        <v>348</v>
      </c>
      <c r="K1612" t="s">
        <v>81</v>
      </c>
      <c r="L1612">
        <v>33</v>
      </c>
      <c r="M1612" t="s">
        <v>58</v>
      </c>
      <c r="N1612" t="s">
        <v>9663</v>
      </c>
      <c r="W1612">
        <v>33</v>
      </c>
      <c r="AI1612" t="s">
        <v>31</v>
      </c>
      <c r="AL1612" t="s">
        <v>75</v>
      </c>
      <c r="AO1612" t="s">
        <v>59</v>
      </c>
      <c r="AT1612" t="s">
        <v>75</v>
      </c>
      <c r="AV1612" t="s">
        <v>8795</v>
      </c>
      <c r="AW1612" t="s">
        <v>8796</v>
      </c>
      <c r="AX1612" t="s">
        <v>8797</v>
      </c>
      <c r="AY1612">
        <v>11.908659999999999</v>
      </c>
      <c r="AZ1612">
        <v>13.160327909999999</v>
      </c>
      <c r="BA1612" t="s">
        <v>351</v>
      </c>
      <c r="BB1612" t="s">
        <v>64</v>
      </c>
    </row>
    <row r="1613" spans="1:54" x14ac:dyDescent="0.3">
      <c r="A1613">
        <v>2365</v>
      </c>
      <c r="B1613" t="s">
        <v>8838</v>
      </c>
      <c r="C1613" s="1">
        <v>44347</v>
      </c>
      <c r="D1613">
        <v>5</v>
      </c>
      <c r="E1613" t="s">
        <v>55</v>
      </c>
      <c r="F1613" t="s">
        <v>73</v>
      </c>
      <c r="H1613">
        <v>2021</v>
      </c>
      <c r="J1613" t="s">
        <v>7367</v>
      </c>
      <c r="K1613" t="s">
        <v>81</v>
      </c>
      <c r="L1613">
        <v>7</v>
      </c>
      <c r="M1613" t="s">
        <v>58</v>
      </c>
      <c r="N1613" t="s">
        <v>9663</v>
      </c>
      <c r="W1613">
        <v>7</v>
      </c>
      <c r="AH1613" t="s">
        <v>30</v>
      </c>
      <c r="AT1613" t="s">
        <v>75</v>
      </c>
      <c r="AV1613" t="s">
        <v>8839</v>
      </c>
      <c r="AY1613">
        <v>11.837854999999999</v>
      </c>
      <c r="AZ1613">
        <v>13.14281368</v>
      </c>
      <c r="BA1613" t="s">
        <v>7371</v>
      </c>
      <c r="BB1613" t="s">
        <v>64</v>
      </c>
    </row>
    <row r="1614" spans="1:54" x14ac:dyDescent="0.3">
      <c r="A1614">
        <v>2379</v>
      </c>
      <c r="B1614" t="s">
        <v>8892</v>
      </c>
      <c r="C1614" s="1">
        <v>44401</v>
      </c>
      <c r="D1614">
        <v>7</v>
      </c>
      <c r="E1614" t="s">
        <v>154</v>
      </c>
      <c r="F1614" t="s">
        <v>206</v>
      </c>
      <c r="H1614">
        <v>2021</v>
      </c>
      <c r="I1614" t="s">
        <v>2374</v>
      </c>
      <c r="J1614" t="s">
        <v>736</v>
      </c>
      <c r="K1614" t="s">
        <v>81</v>
      </c>
      <c r="L1614">
        <v>0</v>
      </c>
      <c r="M1614" t="s">
        <v>58</v>
      </c>
      <c r="N1614" t="s">
        <v>9663</v>
      </c>
      <c r="AB1614">
        <v>2</v>
      </c>
      <c r="AT1614" t="s">
        <v>75</v>
      </c>
      <c r="AV1614" t="s">
        <v>8893</v>
      </c>
      <c r="AW1614" t="s">
        <v>8894</v>
      </c>
      <c r="AX1614" t="s">
        <v>8895</v>
      </c>
      <c r="AY1614">
        <v>11.651669999999999</v>
      </c>
      <c r="AZ1614">
        <v>13.419440270000001</v>
      </c>
      <c r="BA1614" t="s">
        <v>739</v>
      </c>
      <c r="BB1614" t="s">
        <v>64</v>
      </c>
    </row>
    <row r="1615" spans="1:54" x14ac:dyDescent="0.3">
      <c r="A1615">
        <v>2380</v>
      </c>
      <c r="B1615" t="s">
        <v>8896</v>
      </c>
      <c r="C1615" s="1">
        <v>44408</v>
      </c>
      <c r="D1615">
        <v>7</v>
      </c>
      <c r="E1615" t="s">
        <v>154</v>
      </c>
      <c r="F1615" t="s">
        <v>206</v>
      </c>
      <c r="H1615">
        <v>2021</v>
      </c>
      <c r="I1615" t="s">
        <v>4999</v>
      </c>
      <c r="J1615" t="s">
        <v>1268</v>
      </c>
      <c r="K1615" t="s">
        <v>81</v>
      </c>
      <c r="L1615">
        <v>0</v>
      </c>
      <c r="M1615" t="s">
        <v>58</v>
      </c>
      <c r="N1615" t="s">
        <v>9663</v>
      </c>
      <c r="W1615">
        <v>0</v>
      </c>
      <c r="AI1615" t="s">
        <v>31</v>
      </c>
      <c r="AT1615" t="s">
        <v>75</v>
      </c>
      <c r="AV1615" t="s">
        <v>8897</v>
      </c>
      <c r="AY1615">
        <v>12.496119</v>
      </c>
      <c r="AZ1615">
        <v>12.78145409</v>
      </c>
      <c r="BA1615" t="s">
        <v>1272</v>
      </c>
      <c r="BB1615" t="s">
        <v>64</v>
      </c>
    </row>
    <row r="1616" spans="1:54" x14ac:dyDescent="0.3">
      <c r="A1616">
        <v>2391</v>
      </c>
      <c r="B1616" t="s">
        <v>8938</v>
      </c>
      <c r="C1616" s="1">
        <v>44463</v>
      </c>
      <c r="D1616">
        <v>9</v>
      </c>
      <c r="E1616" t="s">
        <v>263</v>
      </c>
      <c r="F1616" t="s">
        <v>203</v>
      </c>
      <c r="H1616">
        <v>2021</v>
      </c>
      <c r="J1616" t="s">
        <v>1683</v>
      </c>
      <c r="K1616" t="s">
        <v>81</v>
      </c>
      <c r="L1616">
        <v>30</v>
      </c>
      <c r="M1616" t="s">
        <v>58</v>
      </c>
      <c r="N1616" t="s">
        <v>9663</v>
      </c>
      <c r="W1616">
        <v>30</v>
      </c>
      <c r="AL1616" t="s">
        <v>75</v>
      </c>
      <c r="AT1616" t="s">
        <v>75</v>
      </c>
      <c r="AV1616" t="s">
        <v>8939</v>
      </c>
      <c r="AW1616" t="s">
        <v>8940</v>
      </c>
      <c r="AX1616" t="s">
        <v>8941</v>
      </c>
      <c r="AY1616">
        <v>12.365316999999999</v>
      </c>
      <c r="AZ1616">
        <v>13.83042622</v>
      </c>
      <c r="BA1616" t="s">
        <v>1686</v>
      </c>
      <c r="BB1616" t="s">
        <v>64</v>
      </c>
    </row>
    <row r="1617" spans="1:54" x14ac:dyDescent="0.3">
      <c r="A1617">
        <v>2414</v>
      </c>
      <c r="B1617" t="s">
        <v>9033</v>
      </c>
      <c r="C1617" s="1">
        <v>44533</v>
      </c>
      <c r="D1617">
        <v>12</v>
      </c>
      <c r="E1617" t="s">
        <v>390</v>
      </c>
      <c r="F1617" t="s">
        <v>203</v>
      </c>
      <c r="H1617">
        <v>2021</v>
      </c>
      <c r="I1617" t="s">
        <v>1598</v>
      </c>
      <c r="J1617" t="s">
        <v>2457</v>
      </c>
      <c r="K1617" t="s">
        <v>81</v>
      </c>
      <c r="L1617">
        <v>31</v>
      </c>
      <c r="M1617" t="s">
        <v>58</v>
      </c>
      <c r="N1617" t="s">
        <v>9663</v>
      </c>
      <c r="V1617">
        <v>24</v>
      </c>
      <c r="W1617">
        <v>7</v>
      </c>
      <c r="AI1617" t="s">
        <v>31</v>
      </c>
      <c r="AT1617" t="s">
        <v>75</v>
      </c>
      <c r="AV1617" t="s">
        <v>9034</v>
      </c>
      <c r="AW1617" t="s">
        <v>9035</v>
      </c>
      <c r="AX1617" t="s">
        <v>9036</v>
      </c>
      <c r="AY1617">
        <v>52.717697000000001</v>
      </c>
      <c r="AZ1617">
        <v>9.1847286219999997</v>
      </c>
      <c r="BA1617" t="s">
        <v>2460</v>
      </c>
      <c r="BB1617" t="s">
        <v>64</v>
      </c>
    </row>
    <row r="1618" spans="1:54" x14ac:dyDescent="0.3">
      <c r="A1618">
        <v>2423</v>
      </c>
      <c r="B1618" t="s">
        <v>9069</v>
      </c>
      <c r="C1618" s="1">
        <v>44565</v>
      </c>
      <c r="D1618">
        <v>1</v>
      </c>
      <c r="E1618" t="s">
        <v>500</v>
      </c>
      <c r="F1618" t="s">
        <v>100</v>
      </c>
      <c r="H1618">
        <v>2022</v>
      </c>
      <c r="J1618" t="s">
        <v>1683</v>
      </c>
      <c r="K1618" t="s">
        <v>81</v>
      </c>
      <c r="L1618">
        <v>10</v>
      </c>
      <c r="M1618" t="s">
        <v>58</v>
      </c>
      <c r="N1618" t="s">
        <v>9663</v>
      </c>
      <c r="W1618">
        <v>10</v>
      </c>
      <c r="AH1618" t="s">
        <v>30</v>
      </c>
      <c r="AT1618" t="s">
        <v>75</v>
      </c>
      <c r="AV1618" t="s">
        <v>9070</v>
      </c>
      <c r="AY1618">
        <v>12.365316999999999</v>
      </c>
      <c r="AZ1618">
        <v>13.83042622</v>
      </c>
      <c r="BA1618" t="s">
        <v>1686</v>
      </c>
      <c r="BB1618" t="s">
        <v>64</v>
      </c>
    </row>
    <row r="1619" spans="1:54" x14ac:dyDescent="0.3">
      <c r="A1619">
        <v>2446</v>
      </c>
      <c r="B1619" t="s">
        <v>9147</v>
      </c>
      <c r="C1619" s="1">
        <v>44637</v>
      </c>
      <c r="D1619">
        <v>3</v>
      </c>
      <c r="E1619" t="s">
        <v>828</v>
      </c>
      <c r="F1619" t="s">
        <v>88</v>
      </c>
      <c r="H1619">
        <v>2022</v>
      </c>
      <c r="J1619" t="s">
        <v>879</v>
      </c>
      <c r="K1619" t="s">
        <v>81</v>
      </c>
      <c r="L1619">
        <v>1</v>
      </c>
      <c r="M1619" t="s">
        <v>58</v>
      </c>
      <c r="N1619" t="s">
        <v>9663</v>
      </c>
      <c r="W1619">
        <v>1</v>
      </c>
      <c r="AI1619" t="s">
        <v>31</v>
      </c>
      <c r="AO1619" t="s">
        <v>59</v>
      </c>
      <c r="AV1619" t="s">
        <v>9148</v>
      </c>
      <c r="AY1619">
        <v>11.518890000000001</v>
      </c>
      <c r="AZ1619">
        <v>13.68416977</v>
      </c>
      <c r="BA1619" t="s">
        <v>882</v>
      </c>
      <c r="BB1619" t="s">
        <v>64</v>
      </c>
    </row>
    <row r="1620" spans="1:54" x14ac:dyDescent="0.3">
      <c r="A1620">
        <v>23</v>
      </c>
      <c r="B1620" t="s">
        <v>168</v>
      </c>
      <c r="C1620" s="1">
        <v>40730</v>
      </c>
      <c r="D1620">
        <v>7</v>
      </c>
      <c r="E1620" t="s">
        <v>154</v>
      </c>
      <c r="F1620" t="s">
        <v>169</v>
      </c>
      <c r="G1620">
        <v>1</v>
      </c>
      <c r="H1620">
        <v>2011</v>
      </c>
      <c r="I1620" t="s">
        <v>170</v>
      </c>
      <c r="J1620" t="s">
        <v>80</v>
      </c>
      <c r="K1620" t="s">
        <v>81</v>
      </c>
      <c r="L1620">
        <v>0</v>
      </c>
      <c r="M1620" t="s">
        <v>58</v>
      </c>
      <c r="N1620" t="s">
        <v>9663</v>
      </c>
      <c r="W1620">
        <v>0</v>
      </c>
      <c r="AH1620" t="s">
        <v>30</v>
      </c>
      <c r="AT1620" t="s">
        <v>75</v>
      </c>
      <c r="AV1620" t="s">
        <v>171</v>
      </c>
      <c r="AW1620" t="s">
        <v>172</v>
      </c>
      <c r="BA1620" t="s">
        <v>85</v>
      </c>
      <c r="BB1620" t="s">
        <v>64</v>
      </c>
    </row>
    <row r="1621" spans="1:54" x14ac:dyDescent="0.3">
      <c r="A1621">
        <v>24</v>
      </c>
      <c r="B1621" t="s">
        <v>173</v>
      </c>
      <c r="C1621" s="1">
        <v>40730</v>
      </c>
      <c r="D1621">
        <v>7</v>
      </c>
      <c r="E1621" t="s">
        <v>154</v>
      </c>
      <c r="F1621" t="s">
        <v>169</v>
      </c>
      <c r="G1621">
        <v>0</v>
      </c>
      <c r="H1621">
        <v>2011</v>
      </c>
      <c r="I1621" t="s">
        <v>174</v>
      </c>
      <c r="J1621" t="s">
        <v>80</v>
      </c>
      <c r="K1621" t="s">
        <v>81</v>
      </c>
      <c r="L1621">
        <v>1</v>
      </c>
      <c r="M1621" t="s">
        <v>58</v>
      </c>
      <c r="N1621" t="s">
        <v>9663</v>
      </c>
      <c r="W1621">
        <v>1</v>
      </c>
      <c r="AI1621" t="s">
        <v>31</v>
      </c>
      <c r="AM1621" t="s">
        <v>82</v>
      </c>
      <c r="AT1621" t="s">
        <v>75</v>
      </c>
      <c r="AV1621" t="s">
        <v>175</v>
      </c>
      <c r="AW1621" t="s">
        <v>176</v>
      </c>
      <c r="BA1621" t="s">
        <v>85</v>
      </c>
      <c r="BB1621" t="s">
        <v>64</v>
      </c>
    </row>
    <row r="1622" spans="1:54" x14ac:dyDescent="0.3">
      <c r="A1622">
        <v>68</v>
      </c>
      <c r="B1622" t="s">
        <v>9591</v>
      </c>
      <c r="C1622" s="1">
        <v>40843</v>
      </c>
      <c r="D1622">
        <v>10</v>
      </c>
      <c r="E1622" t="s">
        <v>290</v>
      </c>
      <c r="F1622" t="s">
        <v>88</v>
      </c>
      <c r="G1622">
        <v>2</v>
      </c>
      <c r="H1622">
        <v>2011</v>
      </c>
      <c r="I1622" t="s">
        <v>80</v>
      </c>
      <c r="J1622" t="s">
        <v>80</v>
      </c>
      <c r="K1622" t="s">
        <v>81</v>
      </c>
      <c r="L1622">
        <v>0</v>
      </c>
      <c r="M1622" t="s">
        <v>58</v>
      </c>
      <c r="N1622" t="s">
        <v>9663</v>
      </c>
      <c r="W1622">
        <v>0</v>
      </c>
      <c r="AH1622" t="s">
        <v>30</v>
      </c>
      <c r="AT1622" t="s">
        <v>75</v>
      </c>
      <c r="AV1622" t="s">
        <v>316</v>
      </c>
      <c r="AW1622" t="s">
        <v>317</v>
      </c>
      <c r="BA1622" t="s">
        <v>85</v>
      </c>
      <c r="BB1622" t="s">
        <v>64</v>
      </c>
    </row>
    <row r="1623" spans="1:54" x14ac:dyDescent="0.3">
      <c r="A1623">
        <v>72</v>
      </c>
      <c r="B1623" t="s">
        <v>326</v>
      </c>
      <c r="C1623" s="1">
        <v>40851</v>
      </c>
      <c r="D1623">
        <v>11</v>
      </c>
      <c r="E1623" t="s">
        <v>327</v>
      </c>
      <c r="F1623" t="s">
        <v>203</v>
      </c>
      <c r="G1623">
        <v>1</v>
      </c>
      <c r="H1623">
        <v>2011</v>
      </c>
      <c r="J1623" t="s">
        <v>80</v>
      </c>
      <c r="K1623" t="s">
        <v>81</v>
      </c>
      <c r="L1623">
        <v>1</v>
      </c>
      <c r="M1623" t="s">
        <v>58</v>
      </c>
      <c r="N1623" t="s">
        <v>9663</v>
      </c>
      <c r="W1623">
        <v>1</v>
      </c>
      <c r="AI1623" t="s">
        <v>31</v>
      </c>
      <c r="AM1623" t="s">
        <v>82</v>
      </c>
      <c r="AT1623" t="s">
        <v>75</v>
      </c>
      <c r="AV1623" t="s">
        <v>328</v>
      </c>
      <c r="AW1623" t="s">
        <v>329</v>
      </c>
      <c r="AX1623" t="s">
        <v>330</v>
      </c>
      <c r="BA1623" t="s">
        <v>85</v>
      </c>
      <c r="BB1623" t="s">
        <v>64</v>
      </c>
    </row>
    <row r="1624" spans="1:54" x14ac:dyDescent="0.3">
      <c r="A1624">
        <v>73</v>
      </c>
      <c r="B1624" t="s">
        <v>331</v>
      </c>
      <c r="C1624" s="1">
        <v>40851</v>
      </c>
      <c r="D1624">
        <v>11</v>
      </c>
      <c r="E1624" t="s">
        <v>327</v>
      </c>
      <c r="F1624" t="s">
        <v>203</v>
      </c>
      <c r="G1624">
        <v>0</v>
      </c>
      <c r="H1624">
        <v>2011</v>
      </c>
      <c r="J1624" t="s">
        <v>80</v>
      </c>
      <c r="K1624" t="s">
        <v>81</v>
      </c>
      <c r="L1624">
        <v>2</v>
      </c>
      <c r="M1624" t="s">
        <v>58</v>
      </c>
      <c r="N1624" t="s">
        <v>9663</v>
      </c>
      <c r="V1624">
        <v>1</v>
      </c>
      <c r="W1624">
        <v>1</v>
      </c>
      <c r="AI1624" t="s">
        <v>31</v>
      </c>
      <c r="AK1624" t="s">
        <v>33</v>
      </c>
      <c r="AO1624" t="s">
        <v>59</v>
      </c>
      <c r="AV1624" t="s">
        <v>332</v>
      </c>
      <c r="AW1624" t="s">
        <v>333</v>
      </c>
      <c r="BA1624" t="s">
        <v>85</v>
      </c>
      <c r="BB1624" t="s">
        <v>64</v>
      </c>
    </row>
    <row r="1625" spans="1:54" x14ac:dyDescent="0.3">
      <c r="A1625">
        <v>89</v>
      </c>
      <c r="B1625" t="s">
        <v>393</v>
      </c>
      <c r="C1625" s="1">
        <v>40878</v>
      </c>
      <c r="D1625">
        <v>12</v>
      </c>
      <c r="E1625" t="s">
        <v>390</v>
      </c>
      <c r="F1625" t="s">
        <v>88</v>
      </c>
      <c r="G1625">
        <v>0</v>
      </c>
      <c r="H1625">
        <v>2011</v>
      </c>
      <c r="I1625" t="s">
        <v>394</v>
      </c>
      <c r="J1625" t="s">
        <v>80</v>
      </c>
      <c r="K1625" t="s">
        <v>81</v>
      </c>
      <c r="L1625">
        <v>0</v>
      </c>
      <c r="M1625" t="s">
        <v>58</v>
      </c>
      <c r="N1625" t="s">
        <v>9663</v>
      </c>
      <c r="W1625">
        <v>0</v>
      </c>
      <c r="AH1625" t="s">
        <v>30</v>
      </c>
      <c r="AT1625" t="s">
        <v>75</v>
      </c>
      <c r="AV1625" t="s">
        <v>395</v>
      </c>
      <c r="BA1625" t="s">
        <v>85</v>
      </c>
      <c r="BB1625" t="s">
        <v>64</v>
      </c>
    </row>
    <row r="1626" spans="1:54" x14ac:dyDescent="0.3">
      <c r="A1626">
        <v>93</v>
      </c>
      <c r="B1626" t="s">
        <v>413</v>
      </c>
      <c r="C1626" s="1">
        <v>40888</v>
      </c>
      <c r="D1626">
        <v>12</v>
      </c>
      <c r="E1626" t="s">
        <v>390</v>
      </c>
      <c r="F1626" t="s">
        <v>56</v>
      </c>
      <c r="G1626">
        <v>0</v>
      </c>
      <c r="H1626">
        <v>2011</v>
      </c>
      <c r="J1626" t="s">
        <v>414</v>
      </c>
      <c r="K1626" t="s">
        <v>81</v>
      </c>
      <c r="L1626">
        <v>3</v>
      </c>
      <c r="M1626" t="s">
        <v>58</v>
      </c>
      <c r="N1626" t="s">
        <v>9663</v>
      </c>
      <c r="W1626">
        <v>3</v>
      </c>
      <c r="AI1626" t="s">
        <v>31</v>
      </c>
      <c r="AM1626" t="s">
        <v>82</v>
      </c>
      <c r="AO1626" t="s">
        <v>59</v>
      </c>
      <c r="AV1626" t="s">
        <v>415</v>
      </c>
      <c r="AW1626" t="s">
        <v>416</v>
      </c>
      <c r="BA1626" t="s">
        <v>417</v>
      </c>
      <c r="BB1626" t="s">
        <v>64</v>
      </c>
    </row>
    <row r="1627" spans="1:54" x14ac:dyDescent="0.3">
      <c r="A1627">
        <v>94</v>
      </c>
      <c r="B1627" t="s">
        <v>418</v>
      </c>
      <c r="C1627" s="1">
        <v>40890</v>
      </c>
      <c r="D1627">
        <v>12</v>
      </c>
      <c r="E1627" t="s">
        <v>390</v>
      </c>
      <c r="F1627" t="s">
        <v>100</v>
      </c>
      <c r="G1627">
        <v>1</v>
      </c>
      <c r="H1627">
        <v>2011</v>
      </c>
      <c r="I1627" t="s">
        <v>394</v>
      </c>
      <c r="J1627" t="s">
        <v>80</v>
      </c>
      <c r="K1627" t="s">
        <v>81</v>
      </c>
      <c r="L1627">
        <v>10</v>
      </c>
      <c r="M1627" t="s">
        <v>58</v>
      </c>
      <c r="N1627" t="s">
        <v>9663</v>
      </c>
      <c r="V1627">
        <v>1</v>
      </c>
      <c r="W1627">
        <v>4</v>
      </c>
      <c r="AE1627">
        <v>5</v>
      </c>
      <c r="AH1627" t="s">
        <v>30</v>
      </c>
      <c r="AK1627" t="s">
        <v>33</v>
      </c>
      <c r="AO1627" t="s">
        <v>59</v>
      </c>
      <c r="AS1627" t="s">
        <v>41</v>
      </c>
      <c r="AV1627" t="s">
        <v>415</v>
      </c>
      <c r="AW1627" t="s">
        <v>419</v>
      </c>
      <c r="AX1627" t="s">
        <v>420</v>
      </c>
      <c r="BA1627" t="s">
        <v>85</v>
      </c>
      <c r="BB1627" t="s">
        <v>64</v>
      </c>
    </row>
    <row r="1628" spans="1:54" x14ac:dyDescent="0.3">
      <c r="A1628">
        <v>96</v>
      </c>
      <c r="B1628" t="s">
        <v>424</v>
      </c>
      <c r="C1628" s="1">
        <v>40891</v>
      </c>
      <c r="D1628">
        <v>12</v>
      </c>
      <c r="E1628" t="s">
        <v>390</v>
      </c>
      <c r="F1628" t="s">
        <v>169</v>
      </c>
      <c r="G1628">
        <v>0</v>
      </c>
      <c r="H1628">
        <v>2011</v>
      </c>
      <c r="I1628" t="s">
        <v>80</v>
      </c>
      <c r="J1628" t="s">
        <v>80</v>
      </c>
      <c r="K1628" t="s">
        <v>81</v>
      </c>
      <c r="L1628">
        <v>0</v>
      </c>
      <c r="M1628" t="s">
        <v>58</v>
      </c>
      <c r="N1628" t="s">
        <v>9663</v>
      </c>
      <c r="W1628">
        <v>0</v>
      </c>
      <c r="AH1628" t="s">
        <v>30</v>
      </c>
      <c r="AO1628" t="s">
        <v>59</v>
      </c>
      <c r="AU1628" t="s">
        <v>425</v>
      </c>
      <c r="AV1628" t="s">
        <v>426</v>
      </c>
      <c r="BA1628" t="s">
        <v>85</v>
      </c>
      <c r="BB1628" t="s">
        <v>64</v>
      </c>
    </row>
    <row r="1629" spans="1:54" x14ac:dyDescent="0.3">
      <c r="A1629">
        <v>133</v>
      </c>
      <c r="B1629" t="s">
        <v>582</v>
      </c>
      <c r="C1629" s="1">
        <v>40925</v>
      </c>
      <c r="D1629">
        <v>1</v>
      </c>
      <c r="E1629" t="s">
        <v>500</v>
      </c>
      <c r="F1629" t="s">
        <v>100</v>
      </c>
      <c r="G1629">
        <v>1</v>
      </c>
      <c r="H1629">
        <v>2012</v>
      </c>
      <c r="I1629" t="s">
        <v>80</v>
      </c>
      <c r="J1629" t="s">
        <v>80</v>
      </c>
      <c r="K1629" t="s">
        <v>81</v>
      </c>
      <c r="L1629">
        <v>6</v>
      </c>
      <c r="M1629" t="s">
        <v>58</v>
      </c>
      <c r="N1629" t="s">
        <v>9663</v>
      </c>
      <c r="W1629">
        <v>2</v>
      </c>
      <c r="AE1629">
        <v>4</v>
      </c>
      <c r="AI1629" t="s">
        <v>31</v>
      </c>
      <c r="AO1629" t="s">
        <v>59</v>
      </c>
      <c r="AU1629" t="s">
        <v>583</v>
      </c>
      <c r="AV1629" t="s">
        <v>584</v>
      </c>
      <c r="AW1629" t="s">
        <v>585</v>
      </c>
      <c r="AX1629" t="s">
        <v>586</v>
      </c>
      <c r="BA1629" t="s">
        <v>85</v>
      </c>
      <c r="BB1629" t="s">
        <v>64</v>
      </c>
    </row>
    <row r="1630" spans="1:54" x14ac:dyDescent="0.3">
      <c r="A1630">
        <v>137</v>
      </c>
      <c r="B1630" t="s">
        <v>594</v>
      </c>
      <c r="C1630" s="1">
        <v>40930</v>
      </c>
      <c r="D1630">
        <v>1</v>
      </c>
      <c r="E1630" t="s">
        <v>500</v>
      </c>
      <c r="F1630" t="s">
        <v>56</v>
      </c>
      <c r="G1630">
        <v>0</v>
      </c>
      <c r="H1630">
        <v>2012</v>
      </c>
      <c r="I1630" t="s">
        <v>595</v>
      </c>
      <c r="J1630" t="s">
        <v>596</v>
      </c>
      <c r="K1630" t="s">
        <v>57</v>
      </c>
      <c r="L1630">
        <v>12</v>
      </c>
      <c r="M1630" t="s">
        <v>58</v>
      </c>
      <c r="N1630" t="s">
        <v>9663</v>
      </c>
      <c r="W1630">
        <v>4</v>
      </c>
      <c r="AE1630">
        <v>8</v>
      </c>
      <c r="AH1630" t="s">
        <v>30</v>
      </c>
      <c r="AI1630" t="s">
        <v>31</v>
      </c>
      <c r="AO1630" t="s">
        <v>59</v>
      </c>
      <c r="AR1630" t="s">
        <v>40</v>
      </c>
      <c r="AU1630" t="s">
        <v>597</v>
      </c>
      <c r="AV1630" t="s">
        <v>598</v>
      </c>
      <c r="AW1630" t="s">
        <v>599</v>
      </c>
      <c r="AX1630" t="s">
        <v>600</v>
      </c>
      <c r="BA1630" t="s">
        <v>601</v>
      </c>
      <c r="BB1630" t="s">
        <v>64</v>
      </c>
    </row>
    <row r="1631" spans="1:54" x14ac:dyDescent="0.3">
      <c r="A1631">
        <v>153</v>
      </c>
      <c r="B1631" t="s">
        <v>674</v>
      </c>
      <c r="C1631" s="1">
        <v>40945</v>
      </c>
      <c r="D1631">
        <v>2</v>
      </c>
      <c r="E1631" t="s">
        <v>650</v>
      </c>
      <c r="F1631" t="s">
        <v>73</v>
      </c>
      <c r="G1631">
        <v>0</v>
      </c>
      <c r="H1631">
        <v>2012</v>
      </c>
      <c r="I1631" t="s">
        <v>675</v>
      </c>
      <c r="J1631" t="s">
        <v>443</v>
      </c>
      <c r="K1631" t="s">
        <v>430</v>
      </c>
      <c r="L1631">
        <v>4</v>
      </c>
      <c r="M1631" t="s">
        <v>58</v>
      </c>
      <c r="N1631" t="s">
        <v>9663</v>
      </c>
      <c r="W1631">
        <v>4</v>
      </c>
      <c r="AI1631" t="s">
        <v>31</v>
      </c>
      <c r="AO1631" t="s">
        <v>59</v>
      </c>
      <c r="AU1631" t="s">
        <v>676</v>
      </c>
      <c r="AV1631" t="s">
        <v>677</v>
      </c>
      <c r="AW1631" t="s">
        <v>678</v>
      </c>
      <c r="AX1631" t="s">
        <v>679</v>
      </c>
      <c r="BA1631" t="s">
        <v>448</v>
      </c>
      <c r="BB1631" t="s">
        <v>64</v>
      </c>
    </row>
    <row r="1632" spans="1:54" x14ac:dyDescent="0.3">
      <c r="A1632">
        <v>154</v>
      </c>
      <c r="B1632" t="s">
        <v>680</v>
      </c>
      <c r="C1632" s="1">
        <v>40946</v>
      </c>
      <c r="D1632">
        <v>2</v>
      </c>
      <c r="E1632" t="s">
        <v>650</v>
      </c>
      <c r="F1632" t="s">
        <v>100</v>
      </c>
      <c r="G1632">
        <v>0</v>
      </c>
      <c r="H1632">
        <v>2012</v>
      </c>
      <c r="I1632" t="s">
        <v>681</v>
      </c>
      <c r="J1632" t="s">
        <v>185</v>
      </c>
      <c r="K1632" t="s">
        <v>65</v>
      </c>
      <c r="L1632">
        <v>3</v>
      </c>
      <c r="M1632" t="s">
        <v>58</v>
      </c>
      <c r="N1632" t="s">
        <v>9663</v>
      </c>
      <c r="V1632">
        <v>1</v>
      </c>
      <c r="W1632">
        <v>2</v>
      </c>
      <c r="AH1632" t="s">
        <v>30</v>
      </c>
      <c r="AO1632" t="s">
        <v>59</v>
      </c>
      <c r="AS1632" t="s">
        <v>41</v>
      </c>
      <c r="AU1632" t="s">
        <v>682</v>
      </c>
      <c r="AV1632" t="s">
        <v>683</v>
      </c>
      <c r="AW1632" t="s">
        <v>684</v>
      </c>
      <c r="AX1632" t="s">
        <v>685</v>
      </c>
      <c r="BA1632" t="s">
        <v>187</v>
      </c>
      <c r="BB1632" t="s">
        <v>64</v>
      </c>
    </row>
    <row r="1633" spans="1:54" x14ac:dyDescent="0.3">
      <c r="A1633">
        <v>155</v>
      </c>
      <c r="B1633" t="s">
        <v>686</v>
      </c>
      <c r="C1633" s="1">
        <v>40949</v>
      </c>
      <c r="D1633">
        <v>2</v>
      </c>
      <c r="E1633" t="s">
        <v>650</v>
      </c>
      <c r="F1633" t="s">
        <v>203</v>
      </c>
      <c r="G1633">
        <v>0</v>
      </c>
      <c r="H1633">
        <v>2012</v>
      </c>
      <c r="I1633" t="s">
        <v>687</v>
      </c>
      <c r="J1633" t="s">
        <v>80</v>
      </c>
      <c r="K1633" t="s">
        <v>81</v>
      </c>
      <c r="L1633">
        <v>6</v>
      </c>
      <c r="M1633" t="s">
        <v>58</v>
      </c>
      <c r="N1633" t="s">
        <v>9663</v>
      </c>
      <c r="V1633">
        <v>4</v>
      </c>
      <c r="W1633">
        <v>2</v>
      </c>
      <c r="AH1633" t="s">
        <v>30</v>
      </c>
      <c r="AO1633" t="s">
        <v>59</v>
      </c>
      <c r="AV1633" t="s">
        <v>688</v>
      </c>
      <c r="AW1633" t="s">
        <v>689</v>
      </c>
      <c r="AX1633" t="s">
        <v>690</v>
      </c>
      <c r="BA1633" t="s">
        <v>85</v>
      </c>
      <c r="BB1633" t="s">
        <v>64</v>
      </c>
    </row>
    <row r="1634" spans="1:54" x14ac:dyDescent="0.3">
      <c r="A1634">
        <v>186</v>
      </c>
      <c r="B1634" t="s">
        <v>820</v>
      </c>
      <c r="C1634" s="1">
        <v>40968</v>
      </c>
      <c r="D1634">
        <v>2</v>
      </c>
      <c r="E1634" t="s">
        <v>650</v>
      </c>
      <c r="F1634" t="s">
        <v>169</v>
      </c>
      <c r="G1634">
        <v>1</v>
      </c>
      <c r="H1634">
        <v>2012</v>
      </c>
      <c r="I1634" t="s">
        <v>821</v>
      </c>
      <c r="J1634" t="s">
        <v>80</v>
      </c>
      <c r="K1634" t="s">
        <v>81</v>
      </c>
      <c r="L1634">
        <v>0</v>
      </c>
      <c r="M1634" t="s">
        <v>58</v>
      </c>
      <c r="N1634" t="s">
        <v>9663</v>
      </c>
      <c r="W1634">
        <v>0</v>
      </c>
      <c r="AH1634" t="s">
        <v>30</v>
      </c>
      <c r="AO1634" t="s">
        <v>59</v>
      </c>
      <c r="AV1634" t="s">
        <v>822</v>
      </c>
      <c r="AW1634" t="s">
        <v>823</v>
      </c>
      <c r="BA1634" t="s">
        <v>85</v>
      </c>
      <c r="BB1634" t="s">
        <v>64</v>
      </c>
    </row>
    <row r="1635" spans="1:54" x14ac:dyDescent="0.3">
      <c r="A1635">
        <v>239</v>
      </c>
      <c r="B1635" t="s">
        <v>1038</v>
      </c>
      <c r="C1635" s="1">
        <v>41024</v>
      </c>
      <c r="D1635">
        <v>4</v>
      </c>
      <c r="E1635" t="s">
        <v>949</v>
      </c>
      <c r="F1635" t="s">
        <v>169</v>
      </c>
      <c r="G1635">
        <v>0</v>
      </c>
      <c r="H1635">
        <v>2012</v>
      </c>
      <c r="I1635" t="s">
        <v>1039</v>
      </c>
      <c r="J1635" t="s">
        <v>443</v>
      </c>
      <c r="K1635" t="s">
        <v>430</v>
      </c>
      <c r="L1635">
        <v>0</v>
      </c>
      <c r="M1635" t="s">
        <v>58</v>
      </c>
      <c r="N1635" t="s">
        <v>9663</v>
      </c>
      <c r="W1635">
        <v>0</v>
      </c>
      <c r="AH1635" t="s">
        <v>30</v>
      </c>
      <c r="AO1635" t="s">
        <v>59</v>
      </c>
      <c r="AV1635" t="s">
        <v>1040</v>
      </c>
      <c r="AW1635" t="s">
        <v>1041</v>
      </c>
      <c r="BA1635" t="s">
        <v>448</v>
      </c>
      <c r="BB1635" t="s">
        <v>64</v>
      </c>
    </row>
    <row r="1636" spans="1:54" x14ac:dyDescent="0.3">
      <c r="A1636">
        <v>302</v>
      </c>
      <c r="B1636" t="s">
        <v>1285</v>
      </c>
      <c r="C1636" s="1">
        <v>41119</v>
      </c>
      <c r="D1636">
        <v>7</v>
      </c>
      <c r="E1636" t="s">
        <v>154</v>
      </c>
      <c r="F1636" t="s">
        <v>56</v>
      </c>
      <c r="G1636">
        <v>2</v>
      </c>
      <c r="H1636">
        <v>2012</v>
      </c>
      <c r="I1636" t="s">
        <v>1286</v>
      </c>
      <c r="J1636" t="s">
        <v>443</v>
      </c>
      <c r="K1636" t="s">
        <v>430</v>
      </c>
      <c r="L1636">
        <v>2</v>
      </c>
      <c r="M1636" t="s">
        <v>58</v>
      </c>
      <c r="N1636" t="s">
        <v>9663</v>
      </c>
      <c r="W1636">
        <v>2</v>
      </c>
      <c r="AI1636" t="s">
        <v>31</v>
      </c>
      <c r="AM1636" t="s">
        <v>82</v>
      </c>
      <c r="AT1636" t="s">
        <v>75</v>
      </c>
      <c r="AV1636" t="s">
        <v>1287</v>
      </c>
      <c r="AW1636" t="s">
        <v>1288</v>
      </c>
      <c r="BA1636" t="s">
        <v>448</v>
      </c>
      <c r="BB1636" t="s">
        <v>64</v>
      </c>
    </row>
    <row r="1637" spans="1:54" x14ac:dyDescent="0.3">
      <c r="A1637">
        <v>311</v>
      </c>
      <c r="B1637" t="s">
        <v>1319</v>
      </c>
      <c r="C1637" s="1">
        <v>41128</v>
      </c>
      <c r="D1637">
        <v>8</v>
      </c>
      <c r="E1637" t="s">
        <v>212</v>
      </c>
      <c r="F1637" t="s">
        <v>100</v>
      </c>
      <c r="G1637">
        <v>0</v>
      </c>
      <c r="H1637">
        <v>2012</v>
      </c>
      <c r="I1637" t="s">
        <v>944</v>
      </c>
      <c r="J1637" t="s">
        <v>1314</v>
      </c>
      <c r="K1637" t="s">
        <v>643</v>
      </c>
      <c r="L1637">
        <v>4</v>
      </c>
      <c r="M1637" t="s">
        <v>58</v>
      </c>
      <c r="N1637" t="s">
        <v>9663</v>
      </c>
      <c r="V1637">
        <v>2</v>
      </c>
      <c r="W1637">
        <v>2</v>
      </c>
      <c r="AI1637" t="s">
        <v>31</v>
      </c>
      <c r="AQ1637" t="s">
        <v>39</v>
      </c>
      <c r="AV1637" t="s">
        <v>1320</v>
      </c>
      <c r="AW1637" t="s">
        <v>1321</v>
      </c>
      <c r="BA1637" t="s">
        <v>1318</v>
      </c>
      <c r="BB1637" t="s">
        <v>64</v>
      </c>
    </row>
    <row r="1638" spans="1:54" x14ac:dyDescent="0.3">
      <c r="A1638">
        <v>340</v>
      </c>
      <c r="B1638" t="s">
        <v>1439</v>
      </c>
      <c r="C1638" s="1">
        <v>41182</v>
      </c>
      <c r="D1638">
        <v>9</v>
      </c>
      <c r="E1638" t="s">
        <v>263</v>
      </c>
      <c r="F1638" t="s">
        <v>56</v>
      </c>
      <c r="G1638">
        <v>0</v>
      </c>
      <c r="H1638">
        <v>2012</v>
      </c>
      <c r="J1638" t="s">
        <v>80</v>
      </c>
      <c r="K1638" t="s">
        <v>81</v>
      </c>
      <c r="L1638">
        <v>5</v>
      </c>
      <c r="M1638" t="s">
        <v>58</v>
      </c>
      <c r="N1638" t="s">
        <v>9663</v>
      </c>
      <c r="W1638">
        <v>1</v>
      </c>
      <c r="AE1638">
        <v>4</v>
      </c>
      <c r="AH1638" t="s">
        <v>30</v>
      </c>
      <c r="AI1638" t="s">
        <v>31</v>
      </c>
      <c r="AT1638" t="s">
        <v>75</v>
      </c>
      <c r="AV1638" t="s">
        <v>1440</v>
      </c>
      <c r="AW1638" t="s">
        <v>1441</v>
      </c>
      <c r="BA1638" t="s">
        <v>85</v>
      </c>
      <c r="BB1638" t="s">
        <v>64</v>
      </c>
    </row>
    <row r="1639" spans="1:54" x14ac:dyDescent="0.3">
      <c r="A1639">
        <v>346</v>
      </c>
      <c r="B1639" t="s">
        <v>1460</v>
      </c>
      <c r="C1639" s="1">
        <v>41188</v>
      </c>
      <c r="D1639">
        <v>10</v>
      </c>
      <c r="E1639" t="s">
        <v>290</v>
      </c>
      <c r="F1639" t="s">
        <v>206</v>
      </c>
      <c r="G1639">
        <v>0</v>
      </c>
      <c r="H1639">
        <v>2012</v>
      </c>
      <c r="I1639" t="s">
        <v>465</v>
      </c>
      <c r="K1639" t="s">
        <v>336</v>
      </c>
      <c r="L1639">
        <v>0</v>
      </c>
      <c r="M1639" t="s">
        <v>58</v>
      </c>
      <c r="N1639" t="s">
        <v>9663</v>
      </c>
      <c r="W1639">
        <v>0</v>
      </c>
      <c r="AI1639" t="s">
        <v>31</v>
      </c>
      <c r="AM1639" t="s">
        <v>82</v>
      </c>
      <c r="AT1639" t="s">
        <v>75</v>
      </c>
      <c r="AV1639" t="s">
        <v>1461</v>
      </c>
      <c r="BA1639" t="s">
        <v>1459</v>
      </c>
      <c r="BB1639" t="s">
        <v>64</v>
      </c>
    </row>
    <row r="1640" spans="1:54" x14ac:dyDescent="0.3">
      <c r="A1640">
        <v>347</v>
      </c>
      <c r="B1640" t="s">
        <v>1462</v>
      </c>
      <c r="C1640" s="1">
        <v>41190</v>
      </c>
      <c r="D1640">
        <v>10</v>
      </c>
      <c r="E1640" t="s">
        <v>290</v>
      </c>
      <c r="F1640" t="s">
        <v>73</v>
      </c>
      <c r="G1640">
        <v>0</v>
      </c>
      <c r="H1640">
        <v>2012</v>
      </c>
      <c r="I1640" t="s">
        <v>80</v>
      </c>
      <c r="J1640" t="s">
        <v>80</v>
      </c>
      <c r="K1640" t="s">
        <v>81</v>
      </c>
      <c r="L1640">
        <v>7</v>
      </c>
      <c r="M1640" t="s">
        <v>58</v>
      </c>
      <c r="N1640" t="s">
        <v>9663</v>
      </c>
      <c r="W1640">
        <v>7</v>
      </c>
      <c r="AH1640" t="s">
        <v>30</v>
      </c>
      <c r="AO1640" t="s">
        <v>59</v>
      </c>
      <c r="AV1640" t="s">
        <v>1463</v>
      </c>
      <c r="AW1640" t="s">
        <v>1464</v>
      </c>
      <c r="BA1640" t="s">
        <v>85</v>
      </c>
      <c r="BB1640" t="s">
        <v>64</v>
      </c>
    </row>
    <row r="1641" spans="1:54" x14ac:dyDescent="0.3">
      <c r="A1641">
        <v>369</v>
      </c>
      <c r="B1641" t="s">
        <v>1522</v>
      </c>
      <c r="C1641" s="1">
        <v>41215</v>
      </c>
      <c r="D1641">
        <v>11</v>
      </c>
      <c r="E1641" t="s">
        <v>327</v>
      </c>
      <c r="F1641" t="s">
        <v>203</v>
      </c>
      <c r="G1641">
        <v>0</v>
      </c>
      <c r="H1641">
        <v>2012</v>
      </c>
      <c r="I1641" t="s">
        <v>80</v>
      </c>
      <c r="J1641" t="s">
        <v>80</v>
      </c>
      <c r="K1641" t="s">
        <v>81</v>
      </c>
      <c r="L1641">
        <v>2</v>
      </c>
      <c r="M1641" t="s">
        <v>58</v>
      </c>
      <c r="N1641" t="s">
        <v>9663</v>
      </c>
      <c r="W1641">
        <v>1</v>
      </c>
      <c r="AE1641">
        <v>1</v>
      </c>
      <c r="AI1641" t="s">
        <v>31</v>
      </c>
      <c r="AT1641" t="s">
        <v>75</v>
      </c>
      <c r="AV1641" t="s">
        <v>1523</v>
      </c>
      <c r="AW1641" t="s">
        <v>1524</v>
      </c>
      <c r="BA1641" t="s">
        <v>85</v>
      </c>
      <c r="BB1641" t="s">
        <v>64</v>
      </c>
    </row>
    <row r="1642" spans="1:54" x14ac:dyDescent="0.3">
      <c r="A1642">
        <v>411</v>
      </c>
      <c r="B1642" t="s">
        <v>326</v>
      </c>
      <c r="C1642" s="1">
        <v>41257</v>
      </c>
      <c r="D1642">
        <v>12</v>
      </c>
      <c r="E1642" t="s">
        <v>390</v>
      </c>
      <c r="F1642" t="s">
        <v>203</v>
      </c>
      <c r="G1642">
        <v>0</v>
      </c>
      <c r="H1642">
        <v>2012</v>
      </c>
      <c r="I1642" t="s">
        <v>80</v>
      </c>
      <c r="J1642" t="s">
        <v>80</v>
      </c>
      <c r="K1642" t="s">
        <v>81</v>
      </c>
      <c r="L1642">
        <v>1</v>
      </c>
      <c r="M1642" t="s">
        <v>58</v>
      </c>
      <c r="N1642" t="s">
        <v>9663</v>
      </c>
      <c r="W1642">
        <v>1</v>
      </c>
      <c r="AI1642" t="s">
        <v>31</v>
      </c>
      <c r="AT1642" t="s">
        <v>75</v>
      </c>
      <c r="AV1642" t="s">
        <v>1647</v>
      </c>
      <c r="AW1642" t="s">
        <v>1628</v>
      </c>
      <c r="BA1642" t="s">
        <v>85</v>
      </c>
      <c r="BB1642" t="s">
        <v>64</v>
      </c>
    </row>
    <row r="1643" spans="1:54" x14ac:dyDescent="0.3">
      <c r="A1643">
        <v>431</v>
      </c>
      <c r="B1643" t="s">
        <v>1708</v>
      </c>
      <c r="C1643" s="1">
        <v>41293</v>
      </c>
      <c r="D1643">
        <v>1</v>
      </c>
      <c r="E1643" t="s">
        <v>500</v>
      </c>
      <c r="F1643" t="s">
        <v>206</v>
      </c>
      <c r="G1643">
        <v>0</v>
      </c>
      <c r="H1643">
        <v>2013</v>
      </c>
      <c r="I1643" t="s">
        <v>1709</v>
      </c>
      <c r="K1643" t="s">
        <v>643</v>
      </c>
      <c r="L1643">
        <v>2</v>
      </c>
      <c r="M1643" t="s">
        <v>58</v>
      </c>
      <c r="N1643" t="s">
        <v>9663</v>
      </c>
      <c r="W1643">
        <v>2</v>
      </c>
      <c r="AH1643" t="s">
        <v>30</v>
      </c>
      <c r="AT1643" t="s">
        <v>75</v>
      </c>
      <c r="AV1643" t="s">
        <v>1710</v>
      </c>
      <c r="AW1643" t="s">
        <v>1711</v>
      </c>
      <c r="BA1643" t="s">
        <v>1712</v>
      </c>
      <c r="BB1643" t="s">
        <v>64</v>
      </c>
    </row>
    <row r="1644" spans="1:54" x14ac:dyDescent="0.3">
      <c r="A1644">
        <v>466</v>
      </c>
      <c r="B1644" t="s">
        <v>1807</v>
      </c>
      <c r="C1644" s="1">
        <v>41354</v>
      </c>
      <c r="D1644">
        <v>3</v>
      </c>
      <c r="E1644" t="s">
        <v>828</v>
      </c>
      <c r="F1644" t="s">
        <v>88</v>
      </c>
      <c r="G1644">
        <v>1</v>
      </c>
      <c r="H1644">
        <v>2013</v>
      </c>
      <c r="I1644" t="s">
        <v>94</v>
      </c>
      <c r="J1644" t="s">
        <v>94</v>
      </c>
      <c r="K1644" t="s">
        <v>81</v>
      </c>
      <c r="L1644">
        <v>3</v>
      </c>
      <c r="M1644" t="s">
        <v>58</v>
      </c>
      <c r="N1644" t="s">
        <v>9663</v>
      </c>
      <c r="V1644">
        <v>2</v>
      </c>
      <c r="W1644">
        <v>1</v>
      </c>
      <c r="AI1644" t="s">
        <v>31</v>
      </c>
      <c r="AT1644" t="s">
        <v>75</v>
      </c>
      <c r="AV1644" t="s">
        <v>1808</v>
      </c>
      <c r="BA1644" t="s">
        <v>98</v>
      </c>
      <c r="BB1644" t="s">
        <v>64</v>
      </c>
    </row>
    <row r="1645" spans="1:54" x14ac:dyDescent="0.3">
      <c r="A1645">
        <v>488</v>
      </c>
      <c r="B1645" t="s">
        <v>1880</v>
      </c>
      <c r="C1645" s="1">
        <v>41387</v>
      </c>
      <c r="D1645">
        <v>4</v>
      </c>
      <c r="E1645" t="s">
        <v>949</v>
      </c>
      <c r="F1645" t="s">
        <v>100</v>
      </c>
      <c r="G1645">
        <v>0</v>
      </c>
      <c r="H1645">
        <v>2013</v>
      </c>
      <c r="I1645" t="s">
        <v>1390</v>
      </c>
      <c r="K1645" t="s">
        <v>336</v>
      </c>
      <c r="L1645">
        <v>25</v>
      </c>
      <c r="M1645" t="s">
        <v>58</v>
      </c>
      <c r="N1645" t="s">
        <v>9663</v>
      </c>
      <c r="V1645">
        <v>20</v>
      </c>
      <c r="W1645">
        <v>5</v>
      </c>
      <c r="AI1645" t="s">
        <v>31</v>
      </c>
      <c r="AO1645" t="s">
        <v>59</v>
      </c>
      <c r="AV1645" t="s">
        <v>1881</v>
      </c>
      <c r="AW1645" t="s">
        <v>1882</v>
      </c>
      <c r="AX1645" t="s">
        <v>1883</v>
      </c>
      <c r="BA1645" t="s">
        <v>1459</v>
      </c>
      <c r="BB1645" t="s">
        <v>64</v>
      </c>
    </row>
    <row r="1646" spans="1:54" x14ac:dyDescent="0.3">
      <c r="A1646">
        <v>510</v>
      </c>
      <c r="B1646" t="s">
        <v>1960</v>
      </c>
      <c r="C1646" s="1">
        <v>41452</v>
      </c>
      <c r="D1646">
        <v>6</v>
      </c>
      <c r="E1646" t="s">
        <v>87</v>
      </c>
      <c r="F1646" t="s">
        <v>88</v>
      </c>
      <c r="H1646">
        <v>2013</v>
      </c>
      <c r="I1646" t="s">
        <v>465</v>
      </c>
      <c r="K1646" t="s">
        <v>336</v>
      </c>
      <c r="L1646">
        <v>1</v>
      </c>
      <c r="M1646" t="s">
        <v>58</v>
      </c>
      <c r="N1646" t="s">
        <v>9663</v>
      </c>
      <c r="AE1646">
        <v>1</v>
      </c>
      <c r="AV1646" t="s">
        <v>1961</v>
      </c>
      <c r="BA1646" t="s">
        <v>1459</v>
      </c>
      <c r="BB1646" t="s">
        <v>64</v>
      </c>
    </row>
    <row r="1647" spans="1:54" x14ac:dyDescent="0.3">
      <c r="A1647">
        <v>526</v>
      </c>
      <c r="B1647" t="s">
        <v>2012</v>
      </c>
      <c r="C1647" s="1">
        <v>41491</v>
      </c>
      <c r="D1647">
        <v>8</v>
      </c>
      <c r="E1647" t="s">
        <v>212</v>
      </c>
      <c r="F1647" t="s">
        <v>73</v>
      </c>
      <c r="H1647">
        <v>2013</v>
      </c>
      <c r="I1647" t="s">
        <v>1375</v>
      </c>
      <c r="K1647" t="s">
        <v>336</v>
      </c>
      <c r="L1647">
        <v>6</v>
      </c>
      <c r="M1647" t="s">
        <v>58</v>
      </c>
      <c r="N1647" t="s">
        <v>9663</v>
      </c>
      <c r="W1647">
        <v>6</v>
      </c>
      <c r="AI1647" t="s">
        <v>31</v>
      </c>
      <c r="AV1647" t="s">
        <v>2013</v>
      </c>
      <c r="BA1647" t="s">
        <v>1459</v>
      </c>
      <c r="BB1647" t="s">
        <v>64</v>
      </c>
    </row>
    <row r="1648" spans="1:54" x14ac:dyDescent="0.3">
      <c r="A1648">
        <v>548</v>
      </c>
      <c r="B1648" t="s">
        <v>2081</v>
      </c>
      <c r="C1648" s="1">
        <v>41528</v>
      </c>
      <c r="D1648">
        <v>9</v>
      </c>
      <c r="E1648" t="s">
        <v>263</v>
      </c>
      <c r="F1648" t="s">
        <v>169</v>
      </c>
      <c r="H1648">
        <v>2013</v>
      </c>
      <c r="I1648" t="s">
        <v>2082</v>
      </c>
      <c r="J1648" t="s">
        <v>2065</v>
      </c>
      <c r="K1648" t="s">
        <v>81</v>
      </c>
      <c r="L1648">
        <v>40</v>
      </c>
      <c r="M1648" t="s">
        <v>58</v>
      </c>
      <c r="N1648" t="s">
        <v>9663</v>
      </c>
      <c r="W1648">
        <v>40</v>
      </c>
      <c r="AI1648" t="s">
        <v>31</v>
      </c>
      <c r="AU1648" t="s">
        <v>2083</v>
      </c>
      <c r="AV1648" t="s">
        <v>2084</v>
      </c>
      <c r="AW1648" t="s">
        <v>2085</v>
      </c>
      <c r="BA1648" t="s">
        <v>2068</v>
      </c>
      <c r="BB1648" t="s">
        <v>64</v>
      </c>
    </row>
    <row r="1649" spans="1:54" x14ac:dyDescent="0.3">
      <c r="A1649">
        <v>562</v>
      </c>
      <c r="B1649" t="s">
        <v>2124</v>
      </c>
      <c r="C1649" s="1">
        <v>41550</v>
      </c>
      <c r="D1649">
        <v>10</v>
      </c>
      <c r="E1649" t="s">
        <v>290</v>
      </c>
      <c r="F1649" t="s">
        <v>88</v>
      </c>
      <c r="H1649">
        <v>2013</v>
      </c>
      <c r="I1649" t="s">
        <v>1876</v>
      </c>
      <c r="J1649" t="s">
        <v>414</v>
      </c>
      <c r="K1649" t="s">
        <v>81</v>
      </c>
      <c r="L1649">
        <v>1</v>
      </c>
      <c r="M1649" t="s">
        <v>58</v>
      </c>
      <c r="N1649" t="s">
        <v>9663</v>
      </c>
      <c r="W1649">
        <v>1</v>
      </c>
      <c r="AV1649" t="s">
        <v>2125</v>
      </c>
      <c r="BA1649" t="s">
        <v>417</v>
      </c>
      <c r="BB1649" t="s">
        <v>64</v>
      </c>
    </row>
    <row r="1650" spans="1:54" x14ac:dyDescent="0.3">
      <c r="A1650">
        <v>565</v>
      </c>
      <c r="B1650" t="s">
        <v>2134</v>
      </c>
      <c r="C1650" s="1">
        <v>41555</v>
      </c>
      <c r="D1650">
        <v>10</v>
      </c>
      <c r="E1650" t="s">
        <v>290</v>
      </c>
      <c r="F1650" t="s">
        <v>100</v>
      </c>
      <c r="H1650">
        <v>2013</v>
      </c>
      <c r="K1650" t="s">
        <v>81</v>
      </c>
      <c r="L1650">
        <v>2</v>
      </c>
      <c r="M1650" t="s">
        <v>58</v>
      </c>
      <c r="N1650" t="s">
        <v>9663</v>
      </c>
      <c r="W1650">
        <v>2</v>
      </c>
      <c r="AI1650" t="s">
        <v>31</v>
      </c>
      <c r="AV1650" t="s">
        <v>2135</v>
      </c>
      <c r="BA1650" t="s">
        <v>1910</v>
      </c>
      <c r="BB1650" t="s">
        <v>64</v>
      </c>
    </row>
    <row r="1651" spans="1:54" x14ac:dyDescent="0.3">
      <c r="A1651">
        <v>620</v>
      </c>
      <c r="B1651" t="s">
        <v>2313</v>
      </c>
      <c r="C1651" s="1">
        <v>41682</v>
      </c>
      <c r="D1651">
        <v>2</v>
      </c>
      <c r="E1651" t="s">
        <v>650</v>
      </c>
      <c r="F1651" t="s">
        <v>169</v>
      </c>
      <c r="H1651">
        <v>2014</v>
      </c>
      <c r="I1651" t="s">
        <v>2314</v>
      </c>
      <c r="J1651" t="s">
        <v>785</v>
      </c>
      <c r="K1651" t="s">
        <v>251</v>
      </c>
      <c r="L1651">
        <v>9</v>
      </c>
      <c r="M1651" t="s">
        <v>58</v>
      </c>
      <c r="N1651" t="s">
        <v>9663</v>
      </c>
      <c r="W1651">
        <v>9</v>
      </c>
      <c r="AI1651" t="s">
        <v>31</v>
      </c>
      <c r="AV1651" t="s">
        <v>2315</v>
      </c>
      <c r="AW1651" t="s">
        <v>2316</v>
      </c>
      <c r="AX1651" t="s">
        <v>2317</v>
      </c>
      <c r="BA1651" t="s">
        <v>788</v>
      </c>
      <c r="BB1651" t="s">
        <v>64</v>
      </c>
    </row>
    <row r="1652" spans="1:54" x14ac:dyDescent="0.3">
      <c r="A1652">
        <v>625</v>
      </c>
      <c r="B1652" t="s">
        <v>2332</v>
      </c>
      <c r="C1652" s="1">
        <v>41688</v>
      </c>
      <c r="D1652">
        <v>2</v>
      </c>
      <c r="E1652" t="s">
        <v>650</v>
      </c>
      <c r="F1652" t="s">
        <v>100</v>
      </c>
      <c r="H1652">
        <v>2014</v>
      </c>
      <c r="I1652" t="s">
        <v>2333</v>
      </c>
      <c r="J1652" t="s">
        <v>94</v>
      </c>
      <c r="K1652" t="s">
        <v>81</v>
      </c>
      <c r="L1652">
        <v>1</v>
      </c>
      <c r="M1652" t="s">
        <v>58</v>
      </c>
      <c r="N1652" t="s">
        <v>9663</v>
      </c>
      <c r="W1652">
        <v>1</v>
      </c>
      <c r="AH1652" t="s">
        <v>30</v>
      </c>
      <c r="AI1652" t="s">
        <v>31</v>
      </c>
      <c r="AU1652" t="s">
        <v>2334</v>
      </c>
      <c r="AV1652" t="s">
        <v>2335</v>
      </c>
      <c r="AW1652" t="s">
        <v>2336</v>
      </c>
      <c r="BA1652" t="s">
        <v>98</v>
      </c>
      <c r="BB1652" t="s">
        <v>64</v>
      </c>
    </row>
    <row r="1653" spans="1:54" x14ac:dyDescent="0.3">
      <c r="A1653">
        <v>654</v>
      </c>
      <c r="B1653" t="s">
        <v>2437</v>
      </c>
      <c r="C1653" s="1">
        <v>41735</v>
      </c>
      <c r="D1653">
        <v>4</v>
      </c>
      <c r="E1653" t="s">
        <v>949</v>
      </c>
      <c r="F1653" t="s">
        <v>56</v>
      </c>
      <c r="H1653">
        <v>2014</v>
      </c>
      <c r="I1653" t="s">
        <v>2416</v>
      </c>
      <c r="J1653" t="s">
        <v>736</v>
      </c>
      <c r="K1653" t="s">
        <v>81</v>
      </c>
      <c r="L1653">
        <v>45</v>
      </c>
      <c r="M1653" t="s">
        <v>58</v>
      </c>
      <c r="N1653" t="s">
        <v>9663</v>
      </c>
      <c r="W1653">
        <v>5</v>
      </c>
      <c r="AH1653" t="s">
        <v>30</v>
      </c>
      <c r="AI1653" t="s">
        <v>31</v>
      </c>
      <c r="AV1653" t="s">
        <v>2438</v>
      </c>
      <c r="AW1653" t="s">
        <v>2439</v>
      </c>
      <c r="AX1653" t="s">
        <v>2440</v>
      </c>
      <c r="AY1653">
        <v>11.25</v>
      </c>
      <c r="AZ1653">
        <v>13.416667</v>
      </c>
      <c r="BA1653" t="s">
        <v>739</v>
      </c>
      <c r="BB1653" t="s">
        <v>64</v>
      </c>
    </row>
    <row r="1654" spans="1:54" x14ac:dyDescent="0.3">
      <c r="A1654">
        <v>668</v>
      </c>
      <c r="B1654" t="s">
        <v>2489</v>
      </c>
      <c r="C1654" s="1">
        <v>41754</v>
      </c>
      <c r="D1654">
        <v>4</v>
      </c>
      <c r="E1654" t="s">
        <v>949</v>
      </c>
      <c r="F1654" t="s">
        <v>203</v>
      </c>
      <c r="H1654">
        <v>2014</v>
      </c>
      <c r="I1654" t="s">
        <v>2490</v>
      </c>
      <c r="J1654" t="s">
        <v>736</v>
      </c>
      <c r="K1654" t="s">
        <v>81</v>
      </c>
      <c r="L1654">
        <v>44</v>
      </c>
      <c r="M1654" t="s">
        <v>58</v>
      </c>
      <c r="N1654" t="s">
        <v>9663</v>
      </c>
      <c r="V1654">
        <v>40</v>
      </c>
      <c r="W1654">
        <v>4</v>
      </c>
      <c r="AI1654" t="s">
        <v>31</v>
      </c>
      <c r="AO1654" t="s">
        <v>59</v>
      </c>
      <c r="AV1654" t="s">
        <v>2491</v>
      </c>
      <c r="AW1654" t="s">
        <v>2492</v>
      </c>
      <c r="AX1654" t="s">
        <v>2493</v>
      </c>
      <c r="BA1654" t="s">
        <v>739</v>
      </c>
      <c r="BB1654" t="s">
        <v>64</v>
      </c>
    </row>
    <row r="1655" spans="1:54" x14ac:dyDescent="0.3">
      <c r="A1655">
        <v>674</v>
      </c>
      <c r="B1655" t="s">
        <v>2516</v>
      </c>
      <c r="C1655" s="1">
        <v>41764</v>
      </c>
      <c r="D1655">
        <v>5</v>
      </c>
      <c r="E1655" t="s">
        <v>55</v>
      </c>
      <c r="F1655" t="s">
        <v>73</v>
      </c>
      <c r="H1655">
        <v>2014</v>
      </c>
      <c r="I1655" t="s">
        <v>2517</v>
      </c>
      <c r="J1655" t="s">
        <v>2518</v>
      </c>
      <c r="K1655" t="s">
        <v>2519</v>
      </c>
      <c r="L1655">
        <v>2</v>
      </c>
      <c r="M1655" t="s">
        <v>58</v>
      </c>
      <c r="N1655" t="s">
        <v>9663</v>
      </c>
      <c r="W1655">
        <v>2</v>
      </c>
      <c r="AI1655" t="s">
        <v>31</v>
      </c>
      <c r="AO1655" t="s">
        <v>59</v>
      </c>
      <c r="AU1655" t="s">
        <v>2520</v>
      </c>
      <c r="AV1655" t="s">
        <v>2521</v>
      </c>
      <c r="AW1655" t="s">
        <v>2522</v>
      </c>
      <c r="AX1655" t="s">
        <v>2523</v>
      </c>
      <c r="AY1655">
        <v>12.0699501</v>
      </c>
      <c r="AZ1655">
        <v>15.032400129999999</v>
      </c>
      <c r="BA1655" t="s">
        <v>2524</v>
      </c>
      <c r="BB1655" t="s">
        <v>64</v>
      </c>
    </row>
    <row r="1656" spans="1:54" x14ac:dyDescent="0.3">
      <c r="A1656">
        <v>679</v>
      </c>
      <c r="B1656" t="s">
        <v>2541</v>
      </c>
      <c r="C1656" s="1">
        <v>41773</v>
      </c>
      <c r="D1656">
        <v>5</v>
      </c>
      <c r="E1656" t="s">
        <v>55</v>
      </c>
      <c r="F1656" t="s">
        <v>169</v>
      </c>
      <c r="H1656">
        <v>2014</v>
      </c>
      <c r="I1656" t="s">
        <v>1517</v>
      </c>
      <c r="J1656" t="s">
        <v>1517</v>
      </c>
      <c r="K1656" t="s">
        <v>81</v>
      </c>
      <c r="L1656">
        <v>15</v>
      </c>
      <c r="M1656" t="s">
        <v>58</v>
      </c>
      <c r="N1656" t="s">
        <v>9663</v>
      </c>
      <c r="V1656">
        <v>3</v>
      </c>
      <c r="W1656">
        <v>12</v>
      </c>
      <c r="AI1656" t="s">
        <v>31</v>
      </c>
      <c r="AT1656" t="s">
        <v>75</v>
      </c>
      <c r="AV1656" t="s">
        <v>2542</v>
      </c>
      <c r="AW1656" t="s">
        <v>2543</v>
      </c>
      <c r="AY1656">
        <v>10.868550300000001</v>
      </c>
      <c r="AZ1656">
        <v>12.847700120000001</v>
      </c>
      <c r="BA1656" t="s">
        <v>1519</v>
      </c>
      <c r="BB1656" t="s">
        <v>64</v>
      </c>
    </row>
    <row r="1657" spans="1:54" x14ac:dyDescent="0.3">
      <c r="A1657">
        <v>697</v>
      </c>
      <c r="B1657" t="s">
        <v>2606</v>
      </c>
      <c r="C1657" s="1">
        <v>41782</v>
      </c>
      <c r="D1657">
        <v>5</v>
      </c>
      <c r="E1657" t="s">
        <v>55</v>
      </c>
      <c r="F1657" t="s">
        <v>203</v>
      </c>
      <c r="H1657">
        <v>2014</v>
      </c>
      <c r="J1657" t="s">
        <v>132</v>
      </c>
      <c r="K1657" t="s">
        <v>132</v>
      </c>
      <c r="L1657">
        <v>2</v>
      </c>
      <c r="M1657" t="s">
        <v>58</v>
      </c>
      <c r="N1657" t="s">
        <v>9663</v>
      </c>
      <c r="V1657">
        <v>2</v>
      </c>
      <c r="AI1657" t="s">
        <v>31</v>
      </c>
      <c r="AU1657" t="s">
        <v>2607</v>
      </c>
      <c r="AV1657" t="s">
        <v>2608</v>
      </c>
      <c r="AW1657" t="s">
        <v>2609</v>
      </c>
      <c r="AY1657">
        <v>12.99098015</v>
      </c>
      <c r="AZ1657">
        <v>7.6016101840000001</v>
      </c>
      <c r="BA1657" t="s">
        <v>2610</v>
      </c>
      <c r="BB1657" t="s">
        <v>64</v>
      </c>
    </row>
    <row r="1658" spans="1:54" x14ac:dyDescent="0.3">
      <c r="A1658">
        <v>716</v>
      </c>
      <c r="B1658" t="s">
        <v>2686</v>
      </c>
      <c r="C1658" s="1">
        <v>41798</v>
      </c>
      <c r="D1658">
        <v>6</v>
      </c>
      <c r="E1658" t="s">
        <v>87</v>
      </c>
      <c r="F1658" t="s">
        <v>56</v>
      </c>
      <c r="H1658">
        <v>2014</v>
      </c>
      <c r="J1658" t="s">
        <v>306</v>
      </c>
      <c r="K1658" t="s">
        <v>306</v>
      </c>
      <c r="L1658">
        <v>2</v>
      </c>
      <c r="M1658" t="s">
        <v>58</v>
      </c>
      <c r="N1658" t="s">
        <v>9663</v>
      </c>
      <c r="V1658">
        <v>1</v>
      </c>
      <c r="W1658">
        <v>1</v>
      </c>
      <c r="AK1658" t="s">
        <v>33</v>
      </c>
      <c r="AO1658" t="s">
        <v>59</v>
      </c>
      <c r="AU1658" t="s">
        <v>2687</v>
      </c>
      <c r="AV1658" t="s">
        <v>2688</v>
      </c>
      <c r="AW1658" t="s">
        <v>2689</v>
      </c>
      <c r="AY1658">
        <v>10.29314995</v>
      </c>
      <c r="AZ1658">
        <v>11.16759968</v>
      </c>
      <c r="BA1658" t="s">
        <v>308</v>
      </c>
      <c r="BB1658" t="s">
        <v>64</v>
      </c>
    </row>
    <row r="1659" spans="1:54" x14ac:dyDescent="0.3">
      <c r="A1659">
        <v>728</v>
      </c>
      <c r="B1659" t="s">
        <v>2733</v>
      </c>
      <c r="C1659" s="1">
        <v>41814</v>
      </c>
      <c r="D1659">
        <v>6</v>
      </c>
      <c r="E1659" t="s">
        <v>87</v>
      </c>
      <c r="F1659" t="s">
        <v>100</v>
      </c>
      <c r="H1659">
        <v>2014</v>
      </c>
      <c r="I1659" t="s">
        <v>1574</v>
      </c>
      <c r="J1659" t="s">
        <v>117</v>
      </c>
      <c r="K1659" t="s">
        <v>81</v>
      </c>
      <c r="L1659">
        <v>41</v>
      </c>
      <c r="M1659" t="s">
        <v>58</v>
      </c>
      <c r="N1659" t="s">
        <v>9663</v>
      </c>
      <c r="V1659">
        <v>25</v>
      </c>
      <c r="W1659">
        <v>16</v>
      </c>
      <c r="AI1659" t="s">
        <v>31</v>
      </c>
      <c r="AO1659" t="s">
        <v>59</v>
      </c>
      <c r="AU1659" t="s">
        <v>2734</v>
      </c>
      <c r="AV1659" t="s">
        <v>2735</v>
      </c>
      <c r="AW1659" t="s">
        <v>2736</v>
      </c>
      <c r="AY1659">
        <v>11.148200040000001</v>
      </c>
      <c r="AZ1659">
        <v>12.7560997</v>
      </c>
      <c r="BA1659" t="s">
        <v>120</v>
      </c>
      <c r="BB1659" t="s">
        <v>64</v>
      </c>
    </row>
    <row r="1660" spans="1:54" x14ac:dyDescent="0.3">
      <c r="A1660">
        <v>733</v>
      </c>
      <c r="B1660" t="s">
        <v>2755</v>
      </c>
      <c r="C1660" s="1">
        <v>41817</v>
      </c>
      <c r="D1660">
        <v>6</v>
      </c>
      <c r="E1660" t="s">
        <v>87</v>
      </c>
      <c r="F1660" t="s">
        <v>203</v>
      </c>
      <c r="H1660">
        <v>2014</v>
      </c>
      <c r="I1660" t="s">
        <v>2401</v>
      </c>
      <c r="J1660" t="s">
        <v>1376</v>
      </c>
      <c r="K1660" t="s">
        <v>336</v>
      </c>
      <c r="L1660">
        <v>7</v>
      </c>
      <c r="M1660" t="s">
        <v>58</v>
      </c>
      <c r="N1660" t="s">
        <v>9663</v>
      </c>
      <c r="W1660">
        <v>7</v>
      </c>
      <c r="AV1660" t="s">
        <v>2756</v>
      </c>
      <c r="AY1660">
        <v>11.500060080000001</v>
      </c>
      <c r="AZ1660">
        <v>11.93356037</v>
      </c>
      <c r="BA1660" t="s">
        <v>1378</v>
      </c>
      <c r="BB1660" t="s">
        <v>64</v>
      </c>
    </row>
    <row r="1661" spans="1:54" x14ac:dyDescent="0.3">
      <c r="A1661">
        <v>756</v>
      </c>
      <c r="B1661" t="s">
        <v>2839</v>
      </c>
      <c r="C1661" s="1">
        <v>41845</v>
      </c>
      <c r="D1661">
        <v>7</v>
      </c>
      <c r="E1661" t="s">
        <v>154</v>
      </c>
      <c r="F1661" t="s">
        <v>203</v>
      </c>
      <c r="H1661">
        <v>2014</v>
      </c>
      <c r="J1661" t="s">
        <v>1498</v>
      </c>
      <c r="K1661" t="s">
        <v>81</v>
      </c>
      <c r="L1661">
        <v>4</v>
      </c>
      <c r="M1661" t="s">
        <v>58</v>
      </c>
      <c r="N1661" t="s">
        <v>9663</v>
      </c>
      <c r="W1661">
        <v>4</v>
      </c>
      <c r="AI1661" t="s">
        <v>31</v>
      </c>
      <c r="AU1661" t="s">
        <v>2840</v>
      </c>
      <c r="AV1661" t="s">
        <v>2841</v>
      </c>
      <c r="AW1661" t="s">
        <v>2842</v>
      </c>
      <c r="AX1661" t="s">
        <v>2843</v>
      </c>
      <c r="AY1661">
        <v>11.08539963</v>
      </c>
      <c r="AZ1661">
        <v>13.69190025</v>
      </c>
      <c r="BA1661" t="s">
        <v>1499</v>
      </c>
      <c r="BB1661" t="s">
        <v>64</v>
      </c>
    </row>
    <row r="1662" spans="1:54" x14ac:dyDescent="0.3">
      <c r="A1662">
        <v>759</v>
      </c>
      <c r="B1662" t="s">
        <v>2854</v>
      </c>
      <c r="C1662" s="1">
        <v>41847</v>
      </c>
      <c r="D1662">
        <v>7</v>
      </c>
      <c r="E1662" t="s">
        <v>154</v>
      </c>
      <c r="F1662" t="s">
        <v>56</v>
      </c>
      <c r="H1662">
        <v>2014</v>
      </c>
      <c r="I1662" t="s">
        <v>2855</v>
      </c>
      <c r="J1662" t="s">
        <v>250</v>
      </c>
      <c r="K1662" t="s">
        <v>251</v>
      </c>
      <c r="L1662">
        <v>6</v>
      </c>
      <c r="M1662" t="s">
        <v>58</v>
      </c>
      <c r="N1662" t="s">
        <v>9663</v>
      </c>
      <c r="W1662">
        <v>4</v>
      </c>
      <c r="AE1662">
        <v>2</v>
      </c>
      <c r="AI1662" t="s">
        <v>31</v>
      </c>
      <c r="AO1662" t="s">
        <v>59</v>
      </c>
      <c r="AP1662" t="s">
        <v>38</v>
      </c>
      <c r="AT1662" t="s">
        <v>75</v>
      </c>
      <c r="AV1662" t="s">
        <v>2856</v>
      </c>
      <c r="AW1662" t="s">
        <v>2857</v>
      </c>
      <c r="AY1662">
        <v>9.3588600159999995</v>
      </c>
      <c r="AZ1662">
        <v>12.545869830000001</v>
      </c>
      <c r="BA1662" t="s">
        <v>2080</v>
      </c>
      <c r="BB1662" t="s">
        <v>64</v>
      </c>
    </row>
    <row r="1663" spans="1:54" x14ac:dyDescent="0.3">
      <c r="A1663">
        <v>2396</v>
      </c>
      <c r="B1663" t="s">
        <v>8961</v>
      </c>
      <c r="C1663" s="1">
        <v>44476</v>
      </c>
      <c r="D1663">
        <v>10</v>
      </c>
      <c r="E1663" t="s">
        <v>290</v>
      </c>
      <c r="F1663" t="s">
        <v>88</v>
      </c>
      <c r="H1663">
        <v>2021</v>
      </c>
      <c r="I1663" t="s">
        <v>1912</v>
      </c>
      <c r="J1663" t="s">
        <v>348</v>
      </c>
      <c r="K1663" t="s">
        <v>81</v>
      </c>
      <c r="L1663">
        <v>1</v>
      </c>
      <c r="M1663" t="s">
        <v>58</v>
      </c>
      <c r="N1663" t="s">
        <v>9607</v>
      </c>
      <c r="W1663">
        <v>1</v>
      </c>
      <c r="AI1663" t="s">
        <v>31</v>
      </c>
      <c r="AT1663" t="s">
        <v>75</v>
      </c>
      <c r="AV1663" t="s">
        <v>8962</v>
      </c>
      <c r="AY1663">
        <v>11.908659999999999</v>
      </c>
      <c r="AZ1663">
        <v>13.160327909999999</v>
      </c>
      <c r="BA1663" t="s">
        <v>351</v>
      </c>
      <c r="BB1663" t="s">
        <v>64</v>
      </c>
    </row>
    <row r="1664" spans="1:54" x14ac:dyDescent="0.3">
      <c r="A1664">
        <v>2074</v>
      </c>
      <c r="B1664" t="s">
        <v>7787</v>
      </c>
      <c r="C1664" s="1">
        <v>43807</v>
      </c>
      <c r="D1664">
        <v>12</v>
      </c>
      <c r="E1664" t="s">
        <v>390</v>
      </c>
      <c r="F1664" t="s">
        <v>56</v>
      </c>
      <c r="H1664">
        <v>2019</v>
      </c>
      <c r="K1664" t="s">
        <v>81</v>
      </c>
      <c r="L1664">
        <v>3</v>
      </c>
      <c r="M1664" t="s">
        <v>58</v>
      </c>
      <c r="N1664" t="s">
        <v>9603</v>
      </c>
      <c r="W1664">
        <v>3</v>
      </c>
      <c r="AI1664" t="s">
        <v>31</v>
      </c>
      <c r="AT1664" t="s">
        <v>75</v>
      </c>
      <c r="AV1664" t="s">
        <v>7788</v>
      </c>
      <c r="AW1664" t="s">
        <v>7789</v>
      </c>
      <c r="AX1664" t="s">
        <v>7790</v>
      </c>
      <c r="AY1664">
        <v>11.890472000000001</v>
      </c>
      <c r="AZ1664">
        <v>13.147645949999999</v>
      </c>
      <c r="BA1664" t="s">
        <v>1910</v>
      </c>
      <c r="BB1664" t="s">
        <v>64</v>
      </c>
    </row>
    <row r="1665" spans="1:54" x14ac:dyDescent="0.3">
      <c r="A1665">
        <v>2438</v>
      </c>
      <c r="B1665" t="s">
        <v>9123</v>
      </c>
      <c r="C1665" s="1">
        <v>44612</v>
      </c>
      <c r="D1665">
        <v>2</v>
      </c>
      <c r="E1665" t="s">
        <v>650</v>
      </c>
      <c r="F1665" t="s">
        <v>56</v>
      </c>
      <c r="H1665">
        <v>2022</v>
      </c>
      <c r="I1665" t="s">
        <v>2942</v>
      </c>
      <c r="J1665" t="s">
        <v>233</v>
      </c>
      <c r="K1665" t="s">
        <v>81</v>
      </c>
      <c r="L1665">
        <v>1</v>
      </c>
      <c r="M1665" t="s">
        <v>58</v>
      </c>
      <c r="N1665" t="s">
        <v>9603</v>
      </c>
      <c r="AE1665">
        <v>1</v>
      </c>
      <c r="AH1665" t="s">
        <v>30</v>
      </c>
      <c r="AI1665" t="s">
        <v>31</v>
      </c>
      <c r="AT1665" t="s">
        <v>75</v>
      </c>
      <c r="AV1665" t="s">
        <v>9124</v>
      </c>
      <c r="AW1665" t="s">
        <v>9125</v>
      </c>
      <c r="AY1665">
        <v>12.345307</v>
      </c>
      <c r="AZ1665">
        <v>14.184533119999999</v>
      </c>
      <c r="BA1665" t="s">
        <v>235</v>
      </c>
      <c r="BB1665" t="s">
        <v>64</v>
      </c>
    </row>
    <row r="1666" spans="1:54" x14ac:dyDescent="0.3">
      <c r="A1666">
        <v>2452</v>
      </c>
      <c r="B1666" t="s">
        <v>9166</v>
      </c>
      <c r="C1666" s="1">
        <v>44669</v>
      </c>
      <c r="D1666">
        <v>4</v>
      </c>
      <c r="E1666" t="s">
        <v>949</v>
      </c>
      <c r="F1666" t="s">
        <v>73</v>
      </c>
      <c r="H1666">
        <v>2022</v>
      </c>
      <c r="J1666" t="s">
        <v>5668</v>
      </c>
      <c r="K1666" t="s">
        <v>81</v>
      </c>
      <c r="L1666">
        <v>3</v>
      </c>
      <c r="M1666" t="s">
        <v>58</v>
      </c>
      <c r="N1666" t="s">
        <v>9603</v>
      </c>
      <c r="W1666">
        <v>3</v>
      </c>
      <c r="AI1666" t="s">
        <v>31</v>
      </c>
      <c r="AT1666" t="s">
        <v>75</v>
      </c>
      <c r="AV1666" t="s">
        <v>9167</v>
      </c>
      <c r="AW1666" t="s">
        <v>9168</v>
      </c>
      <c r="AY1666">
        <v>11.836959999999999</v>
      </c>
      <c r="AZ1666">
        <v>13.144749640000001</v>
      </c>
      <c r="BA1666" t="s">
        <v>9169</v>
      </c>
      <c r="BB1666" t="s">
        <v>64</v>
      </c>
    </row>
    <row r="1667" spans="1:54" x14ac:dyDescent="0.3">
      <c r="A1667">
        <v>2075</v>
      </c>
      <c r="B1667" t="s">
        <v>7791</v>
      </c>
      <c r="C1667" s="1">
        <v>43811</v>
      </c>
      <c r="D1667">
        <v>12</v>
      </c>
      <c r="E1667" t="s">
        <v>390</v>
      </c>
      <c r="F1667" t="s">
        <v>88</v>
      </c>
      <c r="H1667">
        <v>2019</v>
      </c>
      <c r="I1667" t="s">
        <v>7792</v>
      </c>
      <c r="J1667" t="s">
        <v>2007</v>
      </c>
      <c r="K1667" t="s">
        <v>81</v>
      </c>
      <c r="L1667">
        <v>15</v>
      </c>
      <c r="M1667" t="s">
        <v>58</v>
      </c>
      <c r="N1667" t="s">
        <v>9603</v>
      </c>
      <c r="P1667" t="s">
        <v>2538</v>
      </c>
      <c r="W1667">
        <v>1</v>
      </c>
      <c r="AE1667">
        <v>14</v>
      </c>
      <c r="AI1667" t="s">
        <v>31</v>
      </c>
      <c r="AT1667" t="s">
        <v>75</v>
      </c>
      <c r="AV1667" t="s">
        <v>7793</v>
      </c>
      <c r="AW1667" t="s">
        <v>7794</v>
      </c>
      <c r="AY1667">
        <v>13.61792</v>
      </c>
      <c r="AZ1667">
        <v>13.267009740000001</v>
      </c>
      <c r="BA1667" t="s">
        <v>2008</v>
      </c>
      <c r="BB1667" t="s">
        <v>64</v>
      </c>
    </row>
    <row r="1668" spans="1:54" x14ac:dyDescent="0.3">
      <c r="A1668">
        <v>2120</v>
      </c>
      <c r="B1668" t="s">
        <v>7967</v>
      </c>
      <c r="C1668" s="1">
        <v>43862</v>
      </c>
      <c r="D1668">
        <v>2</v>
      </c>
      <c r="E1668" t="s">
        <v>650</v>
      </c>
      <c r="F1668" t="s">
        <v>206</v>
      </c>
      <c r="H1668">
        <v>2020</v>
      </c>
      <c r="J1668" t="s">
        <v>7236</v>
      </c>
      <c r="K1668" t="s">
        <v>81</v>
      </c>
      <c r="L1668">
        <v>3</v>
      </c>
      <c r="M1668" t="s">
        <v>58</v>
      </c>
      <c r="N1668" t="s">
        <v>9603</v>
      </c>
      <c r="P1668" t="s">
        <v>2538</v>
      </c>
      <c r="W1668">
        <v>3</v>
      </c>
      <c r="AI1668" t="s">
        <v>31</v>
      </c>
      <c r="AT1668" t="s">
        <v>75</v>
      </c>
      <c r="AV1668" t="s">
        <v>7968</v>
      </c>
      <c r="AW1668" t="s">
        <v>7969</v>
      </c>
      <c r="AX1668" t="s">
        <v>7970</v>
      </c>
      <c r="AY1668">
        <v>11.890472000000001</v>
      </c>
      <c r="AZ1668">
        <v>13.147645949999999</v>
      </c>
      <c r="BA1668" t="s">
        <v>7240</v>
      </c>
      <c r="BB1668" t="s">
        <v>64</v>
      </c>
    </row>
    <row r="1669" spans="1:54" x14ac:dyDescent="0.3">
      <c r="A1669">
        <v>2144</v>
      </c>
      <c r="B1669" t="s">
        <v>8066</v>
      </c>
      <c r="C1669" s="1">
        <v>43918</v>
      </c>
      <c r="D1669">
        <v>3</v>
      </c>
      <c r="E1669" t="s">
        <v>828</v>
      </c>
      <c r="F1669" t="s">
        <v>206</v>
      </c>
      <c r="H1669">
        <v>2020</v>
      </c>
      <c r="I1669" t="s">
        <v>3761</v>
      </c>
      <c r="J1669" t="s">
        <v>736</v>
      </c>
      <c r="K1669" t="s">
        <v>81</v>
      </c>
      <c r="L1669">
        <v>5</v>
      </c>
      <c r="M1669" t="s">
        <v>58</v>
      </c>
      <c r="N1669" t="s">
        <v>9603</v>
      </c>
      <c r="AE1669">
        <v>5</v>
      </c>
      <c r="AJ1669" t="s">
        <v>32</v>
      </c>
      <c r="AT1669" t="s">
        <v>75</v>
      </c>
      <c r="AV1669" t="s">
        <v>8067</v>
      </c>
      <c r="AW1669" t="s">
        <v>8068</v>
      </c>
      <c r="AY1669">
        <v>11.653309999999999</v>
      </c>
      <c r="AZ1669">
        <v>13.411040310000001</v>
      </c>
      <c r="BA1669" t="s">
        <v>739</v>
      </c>
      <c r="BB1669" t="s">
        <v>64</v>
      </c>
    </row>
    <row r="1670" spans="1:54" x14ac:dyDescent="0.3">
      <c r="A1670">
        <v>2182</v>
      </c>
      <c r="B1670" t="s">
        <v>8180</v>
      </c>
      <c r="C1670" s="1">
        <v>43988</v>
      </c>
      <c r="D1670">
        <v>6</v>
      </c>
      <c r="E1670" t="s">
        <v>87</v>
      </c>
      <c r="F1670" t="s">
        <v>206</v>
      </c>
      <c r="H1670">
        <v>2020</v>
      </c>
      <c r="I1670" t="s">
        <v>3761</v>
      </c>
      <c r="J1670" t="s">
        <v>736</v>
      </c>
      <c r="K1670" t="s">
        <v>81</v>
      </c>
      <c r="L1670">
        <v>6</v>
      </c>
      <c r="M1670" t="s">
        <v>58</v>
      </c>
      <c r="N1670" t="s">
        <v>9603</v>
      </c>
      <c r="W1670">
        <v>6</v>
      </c>
      <c r="AI1670" t="s">
        <v>31</v>
      </c>
      <c r="AT1670" t="s">
        <v>75</v>
      </c>
      <c r="AV1670" t="s">
        <v>8181</v>
      </c>
      <c r="AW1670" t="s">
        <v>8182</v>
      </c>
      <c r="AX1670" t="s">
        <v>8183</v>
      </c>
      <c r="AY1670">
        <v>11.653309999999999</v>
      </c>
      <c r="AZ1670">
        <v>13.411040310000001</v>
      </c>
      <c r="BA1670" t="s">
        <v>739</v>
      </c>
      <c r="BB1670" t="s">
        <v>64</v>
      </c>
    </row>
    <row r="1671" spans="1:54" x14ac:dyDescent="0.3">
      <c r="A1671">
        <v>2221</v>
      </c>
      <c r="B1671" t="s">
        <v>8321</v>
      </c>
      <c r="C1671" s="1">
        <v>44076</v>
      </c>
      <c r="D1671">
        <v>9</v>
      </c>
      <c r="E1671" t="s">
        <v>263</v>
      </c>
      <c r="F1671" t="s">
        <v>169</v>
      </c>
      <c r="H1671">
        <v>2020</v>
      </c>
      <c r="I1671" t="s">
        <v>8322</v>
      </c>
      <c r="J1671" t="s">
        <v>414</v>
      </c>
      <c r="K1671" t="s">
        <v>81</v>
      </c>
      <c r="L1671">
        <v>10</v>
      </c>
      <c r="M1671" t="s">
        <v>58</v>
      </c>
      <c r="N1671" t="s">
        <v>9603</v>
      </c>
      <c r="W1671">
        <v>10</v>
      </c>
      <c r="AI1671" t="s">
        <v>31</v>
      </c>
      <c r="AT1671" t="s">
        <v>75</v>
      </c>
      <c r="AV1671" t="s">
        <v>8323</v>
      </c>
      <c r="AW1671" t="s">
        <v>8320</v>
      </c>
      <c r="AY1671">
        <v>12.917</v>
      </c>
      <c r="AZ1671">
        <v>13.56700039</v>
      </c>
      <c r="BA1671" t="s">
        <v>417</v>
      </c>
      <c r="BB1671" t="s">
        <v>64</v>
      </c>
    </row>
    <row r="1672" spans="1:54" x14ac:dyDescent="0.3">
      <c r="A1672">
        <v>2257</v>
      </c>
      <c r="B1672" t="s">
        <v>8440</v>
      </c>
      <c r="C1672" s="1">
        <v>44156</v>
      </c>
      <c r="D1672">
        <v>11</v>
      </c>
      <c r="E1672" t="s">
        <v>327</v>
      </c>
      <c r="F1672" t="s">
        <v>206</v>
      </c>
      <c r="H1672">
        <v>2020</v>
      </c>
      <c r="I1672" t="s">
        <v>8441</v>
      </c>
      <c r="J1672" t="s">
        <v>1268</v>
      </c>
      <c r="K1672" t="s">
        <v>81</v>
      </c>
      <c r="L1672">
        <v>8</v>
      </c>
      <c r="M1672" t="s">
        <v>58</v>
      </c>
      <c r="N1672" t="s">
        <v>9603</v>
      </c>
      <c r="W1672">
        <v>7</v>
      </c>
      <c r="Y1672">
        <v>1</v>
      </c>
      <c r="AH1672" t="s">
        <v>30</v>
      </c>
      <c r="AI1672" t="s">
        <v>31</v>
      </c>
      <c r="AT1672" t="s">
        <v>75</v>
      </c>
      <c r="AV1672" t="s">
        <v>8442</v>
      </c>
      <c r="AW1672" t="s">
        <v>8443</v>
      </c>
      <c r="AX1672" t="s">
        <v>8444</v>
      </c>
      <c r="AY1672">
        <v>12.496119</v>
      </c>
      <c r="AZ1672">
        <v>12.78145409</v>
      </c>
      <c r="BA1672" t="s">
        <v>1272</v>
      </c>
      <c r="BB1672" t="s">
        <v>64</v>
      </c>
    </row>
    <row r="1673" spans="1:54" x14ac:dyDescent="0.3">
      <c r="A1673">
        <v>2269</v>
      </c>
      <c r="B1673" t="s">
        <v>8473</v>
      </c>
      <c r="C1673" s="1">
        <v>44172</v>
      </c>
      <c r="D1673">
        <v>12</v>
      </c>
      <c r="E1673" t="s">
        <v>390</v>
      </c>
      <c r="F1673" t="s">
        <v>73</v>
      </c>
      <c r="H1673">
        <v>2020</v>
      </c>
      <c r="I1673" t="s">
        <v>2589</v>
      </c>
      <c r="J1673" t="s">
        <v>117</v>
      </c>
      <c r="K1673" t="s">
        <v>81</v>
      </c>
      <c r="L1673">
        <v>10</v>
      </c>
      <c r="M1673" t="s">
        <v>58</v>
      </c>
      <c r="N1673" t="s">
        <v>9603</v>
      </c>
      <c r="W1673">
        <v>10</v>
      </c>
      <c r="AB1673">
        <v>1</v>
      </c>
      <c r="AI1673" t="s">
        <v>31</v>
      </c>
      <c r="AT1673" t="s">
        <v>75</v>
      </c>
      <c r="AV1673" t="s">
        <v>8474</v>
      </c>
      <c r="AW1673" t="s">
        <v>8475</v>
      </c>
      <c r="AX1673" t="s">
        <v>8476</v>
      </c>
      <c r="AY1673">
        <v>11.15</v>
      </c>
      <c r="AZ1673">
        <v>12.75</v>
      </c>
      <c r="BA1673" t="s">
        <v>120</v>
      </c>
      <c r="BB1673" t="s">
        <v>64</v>
      </c>
    </row>
    <row r="1674" spans="1:54" x14ac:dyDescent="0.3">
      <c r="A1674">
        <v>2040</v>
      </c>
      <c r="B1674" t="s">
        <v>7670</v>
      </c>
      <c r="C1674" s="1">
        <v>43741</v>
      </c>
      <c r="D1674">
        <v>10</v>
      </c>
      <c r="E1674" t="s">
        <v>290</v>
      </c>
      <c r="F1674" t="s">
        <v>88</v>
      </c>
      <c r="H1674">
        <v>2019</v>
      </c>
      <c r="J1674" t="s">
        <v>1268</v>
      </c>
      <c r="K1674" t="s">
        <v>81</v>
      </c>
      <c r="L1674">
        <v>2</v>
      </c>
      <c r="M1674" t="s">
        <v>58</v>
      </c>
      <c r="N1674" t="s">
        <v>9728</v>
      </c>
      <c r="Y1674">
        <v>2</v>
      </c>
      <c r="AT1674" t="s">
        <v>75</v>
      </c>
      <c r="AV1674" t="s">
        <v>7665</v>
      </c>
      <c r="AW1674" t="s">
        <v>7667</v>
      </c>
      <c r="AY1674">
        <v>12.502179999999999</v>
      </c>
      <c r="AZ1674">
        <v>12.78081036</v>
      </c>
      <c r="BA1674" t="s">
        <v>1272</v>
      </c>
      <c r="BB1674" t="s">
        <v>64</v>
      </c>
    </row>
    <row r="1675" spans="1:54" x14ac:dyDescent="0.3">
      <c r="A1675">
        <v>2401</v>
      </c>
      <c r="B1675" t="s">
        <v>8980</v>
      </c>
      <c r="C1675" s="1">
        <v>44503</v>
      </c>
      <c r="D1675">
        <v>11</v>
      </c>
      <c r="E1675" t="s">
        <v>327</v>
      </c>
      <c r="F1675" t="s">
        <v>169</v>
      </c>
      <c r="H1675">
        <v>2021</v>
      </c>
      <c r="I1675" t="s">
        <v>2006</v>
      </c>
      <c r="J1675" t="s">
        <v>2007</v>
      </c>
      <c r="K1675" t="s">
        <v>81</v>
      </c>
      <c r="L1675">
        <v>3</v>
      </c>
      <c r="M1675" t="s">
        <v>58</v>
      </c>
      <c r="N1675" t="s">
        <v>9686</v>
      </c>
      <c r="W1675">
        <v>3</v>
      </c>
      <c r="AI1675" t="s">
        <v>31</v>
      </c>
      <c r="AT1675" t="s">
        <v>75</v>
      </c>
      <c r="AV1675" t="s">
        <v>8977</v>
      </c>
      <c r="AW1675" t="s">
        <v>8981</v>
      </c>
      <c r="AX1675" t="s">
        <v>8982</v>
      </c>
      <c r="AY1675">
        <v>13.610953</v>
      </c>
      <c r="AZ1675">
        <v>13.27766418</v>
      </c>
      <c r="BA1675" t="s">
        <v>2008</v>
      </c>
      <c r="BB1675" t="s">
        <v>64</v>
      </c>
    </row>
    <row r="1676" spans="1:54" x14ac:dyDescent="0.3">
      <c r="A1676">
        <v>1056</v>
      </c>
      <c r="B1676" t="s">
        <v>3970</v>
      </c>
      <c r="C1676" s="1">
        <v>42154</v>
      </c>
      <c r="D1676">
        <v>5</v>
      </c>
      <c r="E1676" t="s">
        <v>55</v>
      </c>
      <c r="F1676" t="s">
        <v>206</v>
      </c>
      <c r="H1676">
        <v>2015</v>
      </c>
      <c r="I1676" t="s">
        <v>1765</v>
      </c>
      <c r="J1676" t="s">
        <v>484</v>
      </c>
      <c r="K1676" t="s">
        <v>336</v>
      </c>
      <c r="L1676">
        <v>0</v>
      </c>
      <c r="M1676" t="s">
        <v>58</v>
      </c>
      <c r="N1676" t="s">
        <v>9595</v>
      </c>
      <c r="AE1676">
        <v>0</v>
      </c>
      <c r="AH1676" t="s">
        <v>30</v>
      </c>
      <c r="AI1676" t="s">
        <v>31</v>
      </c>
      <c r="AL1676" t="s">
        <v>75</v>
      </c>
      <c r="AO1676" t="s">
        <v>59</v>
      </c>
      <c r="AS1676" t="s">
        <v>41</v>
      </c>
      <c r="AT1676" t="s">
        <v>75</v>
      </c>
      <c r="AV1676" t="s">
        <v>3971</v>
      </c>
      <c r="AW1676" t="s">
        <v>3972</v>
      </c>
      <c r="AX1676" t="s">
        <v>3973</v>
      </c>
      <c r="AY1676">
        <v>11.28013</v>
      </c>
      <c r="AZ1676">
        <v>11.310029979999999</v>
      </c>
      <c r="BA1676" t="s">
        <v>487</v>
      </c>
      <c r="BB1676" t="s">
        <v>64</v>
      </c>
    </row>
    <row r="1677" spans="1:54" x14ac:dyDescent="0.3">
      <c r="A1677">
        <v>3506</v>
      </c>
      <c r="B1677" t="s">
        <v>9556</v>
      </c>
      <c r="C1677" s="1">
        <v>44097</v>
      </c>
      <c r="D1677">
        <v>9</v>
      </c>
      <c r="E1677" t="s">
        <v>263</v>
      </c>
      <c r="F1677" t="s">
        <v>169</v>
      </c>
      <c r="H1677">
        <v>2020</v>
      </c>
      <c r="I1677" t="s">
        <v>9407</v>
      </c>
      <c r="J1677" t="s">
        <v>3872</v>
      </c>
      <c r="K1677" t="s">
        <v>272</v>
      </c>
      <c r="L1677">
        <v>0</v>
      </c>
      <c r="N1677" t="s">
        <v>9640</v>
      </c>
      <c r="O1677" t="s">
        <v>7801</v>
      </c>
      <c r="X1677">
        <v>0</v>
      </c>
      <c r="AL1677" t="s">
        <v>75</v>
      </c>
      <c r="AT1677" t="s">
        <v>75</v>
      </c>
      <c r="AV1677" t="s">
        <v>9557</v>
      </c>
      <c r="AW1677" t="s">
        <v>9558</v>
      </c>
      <c r="AY1677">
        <v>9.5670003999999995</v>
      </c>
      <c r="AZ1677">
        <v>8.6669998170000007</v>
      </c>
      <c r="BA1677" t="s">
        <v>3874</v>
      </c>
      <c r="BB1677" t="s">
        <v>64</v>
      </c>
    </row>
    <row r="1678" spans="1:54" x14ac:dyDescent="0.3">
      <c r="A1678">
        <v>864</v>
      </c>
      <c r="B1678" t="s">
        <v>3259</v>
      </c>
      <c r="C1678" s="1">
        <v>41968</v>
      </c>
      <c r="D1678">
        <v>11</v>
      </c>
      <c r="E1678" t="s">
        <v>327</v>
      </c>
      <c r="F1678" t="s">
        <v>100</v>
      </c>
      <c r="H1678">
        <v>2014</v>
      </c>
      <c r="J1678" t="s">
        <v>80</v>
      </c>
      <c r="K1678" t="s">
        <v>81</v>
      </c>
      <c r="L1678">
        <v>78</v>
      </c>
      <c r="M1678" t="s">
        <v>58</v>
      </c>
      <c r="N1678" t="s">
        <v>9594</v>
      </c>
      <c r="V1678">
        <v>2</v>
      </c>
      <c r="AE1678">
        <v>76</v>
      </c>
      <c r="AK1678" t="s">
        <v>33</v>
      </c>
      <c r="AT1678" t="s">
        <v>75</v>
      </c>
      <c r="AV1678" t="s">
        <v>3260</v>
      </c>
      <c r="AW1678" t="s">
        <v>3261</v>
      </c>
      <c r="AX1678" t="s">
        <v>3262</v>
      </c>
      <c r="AY1678">
        <v>11.848400120000001</v>
      </c>
      <c r="AZ1678">
        <v>13.17329979</v>
      </c>
      <c r="BA1678" t="s">
        <v>85</v>
      </c>
      <c r="BB1678" t="s">
        <v>64</v>
      </c>
    </row>
    <row r="1679" spans="1:54" x14ac:dyDescent="0.3">
      <c r="A1679">
        <v>870</v>
      </c>
      <c r="B1679" t="s">
        <v>3279</v>
      </c>
      <c r="C1679" s="1">
        <v>41974</v>
      </c>
      <c r="D1679">
        <v>12</v>
      </c>
      <c r="E1679" t="s">
        <v>390</v>
      </c>
      <c r="F1679" t="s">
        <v>73</v>
      </c>
      <c r="H1679">
        <v>2014</v>
      </c>
      <c r="J1679" t="s">
        <v>80</v>
      </c>
      <c r="K1679" t="s">
        <v>81</v>
      </c>
      <c r="L1679">
        <v>6</v>
      </c>
      <c r="M1679" t="s">
        <v>58</v>
      </c>
      <c r="N1679" t="s">
        <v>9594</v>
      </c>
      <c r="V1679">
        <v>2</v>
      </c>
      <c r="AE1679">
        <v>4</v>
      </c>
      <c r="AK1679" t="s">
        <v>33</v>
      </c>
      <c r="AT1679" t="s">
        <v>75</v>
      </c>
      <c r="AV1679" t="s">
        <v>3280</v>
      </c>
      <c r="AW1679" t="s">
        <v>3281</v>
      </c>
      <c r="AX1679" t="s">
        <v>3282</v>
      </c>
      <c r="AY1679">
        <v>11.848400120000001</v>
      </c>
      <c r="AZ1679">
        <v>13.17329979</v>
      </c>
      <c r="BA1679" t="s">
        <v>85</v>
      </c>
      <c r="BB1679" t="s">
        <v>64</v>
      </c>
    </row>
    <row r="1680" spans="1:54" x14ac:dyDescent="0.3">
      <c r="A1680">
        <v>889</v>
      </c>
      <c r="B1680" t="s">
        <v>3353</v>
      </c>
      <c r="C1680" s="1">
        <v>41995</v>
      </c>
      <c r="D1680">
        <v>12</v>
      </c>
      <c r="E1680" t="s">
        <v>390</v>
      </c>
      <c r="F1680" t="s">
        <v>73</v>
      </c>
      <c r="H1680">
        <v>2014</v>
      </c>
      <c r="J1680" t="s">
        <v>57</v>
      </c>
      <c r="K1680" t="s">
        <v>57</v>
      </c>
      <c r="L1680">
        <v>15</v>
      </c>
      <c r="M1680" t="s">
        <v>58</v>
      </c>
      <c r="N1680" t="s">
        <v>9678</v>
      </c>
      <c r="AE1680">
        <v>15</v>
      </c>
      <c r="AH1680" t="s">
        <v>30</v>
      </c>
      <c r="AT1680" t="s">
        <v>75</v>
      </c>
      <c r="AV1680" t="s">
        <v>3352</v>
      </c>
      <c r="AW1680" t="s">
        <v>3354</v>
      </c>
      <c r="AX1680" t="s">
        <v>3355</v>
      </c>
      <c r="AY1680">
        <v>10.31013012</v>
      </c>
      <c r="AZ1680">
        <v>9.8461303709999992</v>
      </c>
      <c r="BA1680" t="s">
        <v>63</v>
      </c>
      <c r="BB1680" t="s">
        <v>64</v>
      </c>
    </row>
    <row r="1681" spans="1:54" x14ac:dyDescent="0.3">
      <c r="A1681">
        <v>911</v>
      </c>
      <c r="B1681" t="s">
        <v>3441</v>
      </c>
      <c r="C1681" s="1">
        <v>42014</v>
      </c>
      <c r="D1681">
        <v>1</v>
      </c>
      <c r="E1681" t="s">
        <v>500</v>
      </c>
      <c r="F1681" t="s">
        <v>206</v>
      </c>
      <c r="H1681">
        <v>2015</v>
      </c>
      <c r="J1681" t="s">
        <v>80</v>
      </c>
      <c r="K1681" t="s">
        <v>81</v>
      </c>
      <c r="L1681">
        <v>20</v>
      </c>
      <c r="M1681" t="s">
        <v>58</v>
      </c>
      <c r="N1681" t="s">
        <v>9678</v>
      </c>
      <c r="V1681">
        <v>1</v>
      </c>
      <c r="AE1681">
        <v>19</v>
      </c>
      <c r="AK1681" t="s">
        <v>33</v>
      </c>
      <c r="AT1681" t="s">
        <v>75</v>
      </c>
      <c r="AU1681" t="s">
        <v>3442</v>
      </c>
      <c r="AV1681" t="s">
        <v>3443</v>
      </c>
      <c r="AW1681" t="s">
        <v>3444</v>
      </c>
      <c r="AX1681" t="s">
        <v>3445</v>
      </c>
      <c r="AY1681">
        <v>11.848400120000001</v>
      </c>
      <c r="AZ1681">
        <v>13.17329979</v>
      </c>
      <c r="BA1681" t="s">
        <v>85</v>
      </c>
      <c r="BB1681" t="s">
        <v>64</v>
      </c>
    </row>
    <row r="1682" spans="1:54" x14ac:dyDescent="0.3">
      <c r="A1682">
        <v>975</v>
      </c>
      <c r="B1682" t="s">
        <v>3678</v>
      </c>
      <c r="C1682" s="1">
        <v>42062</v>
      </c>
      <c r="D1682">
        <v>2</v>
      </c>
      <c r="E1682" t="s">
        <v>650</v>
      </c>
      <c r="F1682" t="s">
        <v>203</v>
      </c>
      <c r="H1682">
        <v>2015</v>
      </c>
      <c r="I1682" t="s">
        <v>347</v>
      </c>
      <c r="J1682" t="s">
        <v>348</v>
      </c>
      <c r="K1682" t="s">
        <v>81</v>
      </c>
      <c r="L1682">
        <v>15</v>
      </c>
      <c r="M1682" t="s">
        <v>58</v>
      </c>
      <c r="N1682" t="s">
        <v>9678</v>
      </c>
      <c r="AE1682">
        <v>15</v>
      </c>
      <c r="AI1682" t="s">
        <v>31</v>
      </c>
      <c r="AT1682" t="s">
        <v>75</v>
      </c>
      <c r="AV1682" t="s">
        <v>3679</v>
      </c>
      <c r="AW1682" t="s">
        <v>3680</v>
      </c>
      <c r="AX1682" t="s">
        <v>3677</v>
      </c>
      <c r="AY1682">
        <v>11.808549879999999</v>
      </c>
      <c r="AZ1682">
        <v>12.491570469999999</v>
      </c>
      <c r="BA1682" t="s">
        <v>351</v>
      </c>
      <c r="BB1682" t="s">
        <v>64</v>
      </c>
    </row>
    <row r="1683" spans="1:54" x14ac:dyDescent="0.3">
      <c r="A1683">
        <v>984</v>
      </c>
      <c r="B1683" t="s">
        <v>3709</v>
      </c>
      <c r="C1683" s="1">
        <v>42071</v>
      </c>
      <c r="D1683">
        <v>3</v>
      </c>
      <c r="E1683" t="s">
        <v>828</v>
      </c>
      <c r="F1683" t="s">
        <v>56</v>
      </c>
      <c r="H1683">
        <v>2015</v>
      </c>
      <c r="I1683" t="s">
        <v>3710</v>
      </c>
      <c r="J1683" t="s">
        <v>348</v>
      </c>
      <c r="K1683" t="s">
        <v>81</v>
      </c>
      <c r="L1683">
        <v>5</v>
      </c>
      <c r="M1683" t="s">
        <v>58</v>
      </c>
      <c r="N1683" t="s">
        <v>9678</v>
      </c>
      <c r="AE1683">
        <v>5</v>
      </c>
      <c r="AH1683" t="s">
        <v>30</v>
      </c>
      <c r="AT1683" t="s">
        <v>75</v>
      </c>
      <c r="AV1683" t="s">
        <v>3708</v>
      </c>
      <c r="AY1683">
        <v>11.808549879999999</v>
      </c>
      <c r="AZ1683">
        <v>12.491570469999999</v>
      </c>
      <c r="BA1683" t="s">
        <v>351</v>
      </c>
      <c r="BB1683" t="s">
        <v>64</v>
      </c>
    </row>
    <row r="1684" spans="1:54" x14ac:dyDescent="0.3">
      <c r="A1684">
        <v>1057</v>
      </c>
      <c r="B1684" t="s">
        <v>3974</v>
      </c>
      <c r="C1684" s="1">
        <v>42155</v>
      </c>
      <c r="D1684">
        <v>5</v>
      </c>
      <c r="E1684" t="s">
        <v>55</v>
      </c>
      <c r="F1684" t="s">
        <v>56</v>
      </c>
      <c r="H1684">
        <v>2015</v>
      </c>
      <c r="J1684" t="s">
        <v>80</v>
      </c>
      <c r="K1684" t="s">
        <v>81</v>
      </c>
      <c r="L1684">
        <v>1</v>
      </c>
      <c r="M1684" t="s">
        <v>58</v>
      </c>
      <c r="N1684" t="s">
        <v>9678</v>
      </c>
      <c r="AE1684">
        <v>1</v>
      </c>
      <c r="AH1684" t="s">
        <v>30</v>
      </c>
      <c r="AT1684" t="s">
        <v>75</v>
      </c>
      <c r="AU1684" t="s">
        <v>3975</v>
      </c>
      <c r="AV1684" t="s">
        <v>3976</v>
      </c>
      <c r="AW1684" t="s">
        <v>3977</v>
      </c>
      <c r="AY1684">
        <v>11.8484</v>
      </c>
      <c r="AZ1684">
        <v>13.17329979</v>
      </c>
      <c r="BA1684" t="s">
        <v>85</v>
      </c>
      <c r="BB1684" t="s">
        <v>64</v>
      </c>
    </row>
    <row r="1685" spans="1:54" x14ac:dyDescent="0.3">
      <c r="A1685">
        <v>1058</v>
      </c>
      <c r="B1685" t="s">
        <v>3978</v>
      </c>
      <c r="C1685" s="1">
        <v>42157</v>
      </c>
      <c r="D1685">
        <v>6</v>
      </c>
      <c r="E1685" t="s">
        <v>87</v>
      </c>
      <c r="F1685" t="s">
        <v>100</v>
      </c>
      <c r="H1685">
        <v>2015</v>
      </c>
      <c r="J1685" t="s">
        <v>80</v>
      </c>
      <c r="K1685" t="s">
        <v>81</v>
      </c>
      <c r="L1685">
        <v>50</v>
      </c>
      <c r="M1685" t="s">
        <v>58</v>
      </c>
      <c r="N1685" t="s">
        <v>9678</v>
      </c>
      <c r="V1685">
        <v>1</v>
      </c>
      <c r="AE1685">
        <v>49</v>
      </c>
      <c r="AK1685" t="s">
        <v>33</v>
      </c>
      <c r="AT1685" t="s">
        <v>75</v>
      </c>
      <c r="AV1685" t="s">
        <v>3979</v>
      </c>
      <c r="AW1685" t="s">
        <v>3980</v>
      </c>
      <c r="AX1685" t="s">
        <v>3981</v>
      </c>
      <c r="AY1685">
        <v>11.8484</v>
      </c>
      <c r="AZ1685">
        <v>13.17329979</v>
      </c>
      <c r="BA1685" t="s">
        <v>85</v>
      </c>
      <c r="BB1685" t="s">
        <v>64</v>
      </c>
    </row>
    <row r="1686" spans="1:54" x14ac:dyDescent="0.3">
      <c r="A1686">
        <v>1062</v>
      </c>
      <c r="B1686" t="s">
        <v>3992</v>
      </c>
      <c r="C1686" s="1">
        <v>42159</v>
      </c>
      <c r="D1686">
        <v>6</v>
      </c>
      <c r="E1686" t="s">
        <v>87</v>
      </c>
      <c r="F1686" t="s">
        <v>88</v>
      </c>
      <c r="H1686">
        <v>2015</v>
      </c>
      <c r="I1686" t="s">
        <v>871</v>
      </c>
      <c r="J1686" t="s">
        <v>532</v>
      </c>
      <c r="K1686" t="s">
        <v>251</v>
      </c>
      <c r="L1686">
        <v>45</v>
      </c>
      <c r="M1686" t="s">
        <v>58</v>
      </c>
      <c r="N1686" t="s">
        <v>9678</v>
      </c>
      <c r="V1686">
        <v>1</v>
      </c>
      <c r="AE1686">
        <v>44</v>
      </c>
      <c r="AK1686" t="s">
        <v>33</v>
      </c>
      <c r="AT1686" t="s">
        <v>75</v>
      </c>
      <c r="AV1686" t="s">
        <v>3993</v>
      </c>
      <c r="AW1686" t="s">
        <v>3994</v>
      </c>
      <c r="AX1686" t="s">
        <v>3995</v>
      </c>
      <c r="AY1686">
        <v>9.2667599000000003</v>
      </c>
      <c r="AZ1686">
        <v>12.447529790000001</v>
      </c>
      <c r="BA1686" t="s">
        <v>536</v>
      </c>
      <c r="BB1686" t="s">
        <v>64</v>
      </c>
    </row>
    <row r="1687" spans="1:54" x14ac:dyDescent="0.3">
      <c r="A1687">
        <v>1063</v>
      </c>
      <c r="B1687" t="s">
        <v>3996</v>
      </c>
      <c r="C1687" s="1">
        <v>42161</v>
      </c>
      <c r="D1687">
        <v>6</v>
      </c>
      <c r="E1687" t="s">
        <v>87</v>
      </c>
      <c r="F1687" t="s">
        <v>206</v>
      </c>
      <c r="H1687">
        <v>2015</v>
      </c>
      <c r="J1687" t="s">
        <v>80</v>
      </c>
      <c r="K1687" t="s">
        <v>81</v>
      </c>
      <c r="L1687">
        <v>16</v>
      </c>
      <c r="M1687" t="s">
        <v>58</v>
      </c>
      <c r="N1687" t="s">
        <v>9678</v>
      </c>
      <c r="AE1687">
        <v>16</v>
      </c>
      <c r="AH1687" t="s">
        <v>30</v>
      </c>
      <c r="AT1687" t="s">
        <v>75</v>
      </c>
      <c r="AV1687" t="s">
        <v>3997</v>
      </c>
      <c r="AW1687" t="s">
        <v>3998</v>
      </c>
      <c r="AY1687">
        <v>11.8484</v>
      </c>
      <c r="AZ1687">
        <v>13.17329979</v>
      </c>
      <c r="BA1687" t="s">
        <v>85</v>
      </c>
      <c r="BB1687" t="s">
        <v>64</v>
      </c>
    </row>
    <row r="1688" spans="1:54" x14ac:dyDescent="0.3">
      <c r="A1688">
        <v>1077</v>
      </c>
      <c r="B1688" t="s">
        <v>4049</v>
      </c>
      <c r="C1688" s="1">
        <v>42177</v>
      </c>
      <c r="D1688">
        <v>6</v>
      </c>
      <c r="E1688" t="s">
        <v>87</v>
      </c>
      <c r="F1688" t="s">
        <v>73</v>
      </c>
      <c r="H1688">
        <v>2015</v>
      </c>
      <c r="J1688" t="s">
        <v>80</v>
      </c>
      <c r="K1688" t="s">
        <v>81</v>
      </c>
      <c r="L1688">
        <v>30</v>
      </c>
      <c r="M1688" t="s">
        <v>58</v>
      </c>
      <c r="N1688" t="s">
        <v>9678</v>
      </c>
      <c r="V1688">
        <v>2</v>
      </c>
      <c r="AE1688">
        <v>28</v>
      </c>
      <c r="AK1688" t="s">
        <v>33</v>
      </c>
      <c r="AQ1688" t="s">
        <v>39</v>
      </c>
      <c r="AT1688" t="s">
        <v>75</v>
      </c>
      <c r="AV1688" t="s">
        <v>4050</v>
      </c>
      <c r="AW1688" t="s">
        <v>4051</v>
      </c>
      <c r="AX1688" t="s">
        <v>4052</v>
      </c>
      <c r="AY1688">
        <v>11.848400120000001</v>
      </c>
      <c r="AZ1688">
        <v>13.17329979</v>
      </c>
      <c r="BA1688" t="s">
        <v>85</v>
      </c>
      <c r="BB1688" t="s">
        <v>64</v>
      </c>
    </row>
    <row r="1689" spans="1:54" x14ac:dyDescent="0.3">
      <c r="A1689">
        <v>1078</v>
      </c>
      <c r="B1689" t="s">
        <v>4053</v>
      </c>
      <c r="C1689" s="1">
        <v>42178</v>
      </c>
      <c r="D1689">
        <v>6</v>
      </c>
      <c r="E1689" t="s">
        <v>87</v>
      </c>
      <c r="F1689" t="s">
        <v>100</v>
      </c>
      <c r="H1689">
        <v>2015</v>
      </c>
      <c r="I1689" t="s">
        <v>4054</v>
      </c>
      <c r="J1689" t="s">
        <v>1376</v>
      </c>
      <c r="K1689" t="s">
        <v>336</v>
      </c>
      <c r="L1689">
        <v>15</v>
      </c>
      <c r="M1689" t="s">
        <v>58</v>
      </c>
      <c r="N1689" t="s">
        <v>9678</v>
      </c>
      <c r="V1689">
        <v>1</v>
      </c>
      <c r="AE1689">
        <v>14</v>
      </c>
      <c r="AK1689" t="s">
        <v>33</v>
      </c>
      <c r="AT1689" t="s">
        <v>75</v>
      </c>
      <c r="AV1689" t="s">
        <v>4055</v>
      </c>
      <c r="AY1689">
        <v>11.500060080000001</v>
      </c>
      <c r="AZ1689">
        <v>11.93356037</v>
      </c>
      <c r="BA1689" t="s">
        <v>1378</v>
      </c>
      <c r="BB1689" t="s">
        <v>64</v>
      </c>
    </row>
    <row r="1690" spans="1:54" x14ac:dyDescent="0.3">
      <c r="A1690">
        <v>1115</v>
      </c>
      <c r="B1690" t="s">
        <v>4189</v>
      </c>
      <c r="C1690" s="1">
        <v>42201</v>
      </c>
      <c r="D1690">
        <v>7</v>
      </c>
      <c r="E1690" t="s">
        <v>154</v>
      </c>
      <c r="F1690" t="s">
        <v>88</v>
      </c>
      <c r="H1690">
        <v>2015</v>
      </c>
      <c r="J1690" t="s">
        <v>306</v>
      </c>
      <c r="K1690" t="s">
        <v>306</v>
      </c>
      <c r="L1690">
        <v>50</v>
      </c>
      <c r="M1690" t="s">
        <v>58</v>
      </c>
      <c r="N1690" t="s">
        <v>9678</v>
      </c>
      <c r="AE1690">
        <v>50</v>
      </c>
      <c r="AH1690" t="s">
        <v>30</v>
      </c>
      <c r="AT1690" t="s">
        <v>75</v>
      </c>
      <c r="AV1690" t="s">
        <v>4190</v>
      </c>
      <c r="AW1690" t="s">
        <v>4191</v>
      </c>
      <c r="AX1690" t="s">
        <v>4192</v>
      </c>
      <c r="AY1690">
        <v>10.29314995</v>
      </c>
      <c r="AZ1690">
        <v>11.16759968</v>
      </c>
      <c r="BA1690" t="s">
        <v>308</v>
      </c>
      <c r="BB1690" t="s">
        <v>64</v>
      </c>
    </row>
    <row r="1691" spans="1:54" x14ac:dyDescent="0.3">
      <c r="A1691">
        <v>1128</v>
      </c>
      <c r="B1691" t="s">
        <v>4242</v>
      </c>
      <c r="C1691" s="1">
        <v>42211</v>
      </c>
      <c r="D1691">
        <v>7</v>
      </c>
      <c r="E1691" t="s">
        <v>154</v>
      </c>
      <c r="F1691" t="s">
        <v>56</v>
      </c>
      <c r="H1691">
        <v>2015</v>
      </c>
      <c r="J1691" t="s">
        <v>335</v>
      </c>
      <c r="K1691" t="s">
        <v>336</v>
      </c>
      <c r="L1691">
        <v>22</v>
      </c>
      <c r="M1691" t="s">
        <v>58</v>
      </c>
      <c r="N1691" t="s">
        <v>9678</v>
      </c>
      <c r="V1691">
        <v>1</v>
      </c>
      <c r="AE1691">
        <v>21</v>
      </c>
      <c r="AK1691" t="s">
        <v>33</v>
      </c>
      <c r="AT1691" t="s">
        <v>75</v>
      </c>
      <c r="AV1691" t="s">
        <v>4243</v>
      </c>
      <c r="AW1691" t="s">
        <v>4244</v>
      </c>
      <c r="AX1691" t="s">
        <v>4245</v>
      </c>
      <c r="AY1691">
        <v>11.74440002</v>
      </c>
      <c r="AZ1691">
        <v>11.962550159999999</v>
      </c>
      <c r="BA1691" t="s">
        <v>340</v>
      </c>
      <c r="BB1691" t="s">
        <v>64</v>
      </c>
    </row>
    <row r="1692" spans="1:54" x14ac:dyDescent="0.3">
      <c r="A1692">
        <v>1135</v>
      </c>
      <c r="B1692" t="s">
        <v>4261</v>
      </c>
      <c r="C1692" s="1">
        <v>42216</v>
      </c>
      <c r="D1692">
        <v>7</v>
      </c>
      <c r="E1692" t="s">
        <v>154</v>
      </c>
      <c r="F1692" t="s">
        <v>203</v>
      </c>
      <c r="H1692">
        <v>2015</v>
      </c>
      <c r="J1692" t="s">
        <v>80</v>
      </c>
      <c r="K1692" t="s">
        <v>81</v>
      </c>
      <c r="L1692">
        <v>8</v>
      </c>
      <c r="M1692" t="s">
        <v>58</v>
      </c>
      <c r="N1692" t="s">
        <v>9678</v>
      </c>
      <c r="V1692">
        <v>1</v>
      </c>
      <c r="AE1692">
        <v>7</v>
      </c>
      <c r="AK1692" t="s">
        <v>33</v>
      </c>
      <c r="AT1692" t="s">
        <v>75</v>
      </c>
      <c r="AV1692" t="s">
        <v>4262</v>
      </c>
      <c r="AW1692" t="s">
        <v>4263</v>
      </c>
      <c r="AX1692" t="s">
        <v>4264</v>
      </c>
      <c r="AY1692">
        <v>11.848400120000001</v>
      </c>
      <c r="AZ1692">
        <v>13.17329979</v>
      </c>
      <c r="BA1692" t="s">
        <v>85</v>
      </c>
      <c r="BB1692" t="s">
        <v>64</v>
      </c>
    </row>
    <row r="1693" spans="1:54" x14ac:dyDescent="0.3">
      <c r="A1693">
        <v>1194</v>
      </c>
      <c r="B1693" t="s">
        <v>4490</v>
      </c>
      <c r="C1693" s="1">
        <v>42279</v>
      </c>
      <c r="D1693">
        <v>10</v>
      </c>
      <c r="E1693" t="s">
        <v>290</v>
      </c>
      <c r="F1693" t="s">
        <v>203</v>
      </c>
      <c r="H1693">
        <v>2015</v>
      </c>
      <c r="J1693" t="s">
        <v>4491</v>
      </c>
      <c r="K1693" t="s">
        <v>66</v>
      </c>
      <c r="L1693">
        <v>20</v>
      </c>
      <c r="M1693" t="s">
        <v>58</v>
      </c>
      <c r="N1693" t="s">
        <v>9678</v>
      </c>
      <c r="AE1693">
        <v>15</v>
      </c>
      <c r="AH1693" t="s">
        <v>30</v>
      </c>
      <c r="AO1693" t="s">
        <v>59</v>
      </c>
      <c r="AT1693" t="s">
        <v>75</v>
      </c>
      <c r="AU1693" t="s">
        <v>4492</v>
      </c>
      <c r="AV1693" t="s">
        <v>4493</v>
      </c>
      <c r="AW1693" t="s">
        <v>4494</v>
      </c>
      <c r="AX1693" t="s">
        <v>4495</v>
      </c>
      <c r="AY1693">
        <v>8.8799600600000002</v>
      </c>
      <c r="AZ1693">
        <v>7.2268300060000001</v>
      </c>
      <c r="BA1693" t="s">
        <v>4496</v>
      </c>
      <c r="BB1693" t="s">
        <v>64</v>
      </c>
    </row>
    <row r="1694" spans="1:54" x14ac:dyDescent="0.3">
      <c r="A1694">
        <v>1290</v>
      </c>
      <c r="B1694" t="s">
        <v>4846</v>
      </c>
      <c r="C1694" s="1">
        <v>42398</v>
      </c>
      <c r="D1694">
        <v>1</v>
      </c>
      <c r="E1694" t="s">
        <v>500</v>
      </c>
      <c r="F1694" t="s">
        <v>203</v>
      </c>
      <c r="H1694">
        <v>2016</v>
      </c>
      <c r="J1694" t="s">
        <v>250</v>
      </c>
      <c r="K1694" t="s">
        <v>251</v>
      </c>
      <c r="L1694">
        <v>18</v>
      </c>
      <c r="M1694" t="s">
        <v>58</v>
      </c>
      <c r="N1694" t="s">
        <v>9678</v>
      </c>
      <c r="V1694">
        <v>1</v>
      </c>
      <c r="AE1694">
        <v>17</v>
      </c>
      <c r="AK1694" t="s">
        <v>33</v>
      </c>
      <c r="AT1694" t="s">
        <v>75</v>
      </c>
      <c r="AV1694" t="s">
        <v>4847</v>
      </c>
      <c r="AW1694" t="s">
        <v>4848</v>
      </c>
      <c r="AX1694" t="s">
        <v>4849</v>
      </c>
      <c r="AY1694">
        <v>9.3588600159999995</v>
      </c>
      <c r="AZ1694">
        <v>12.545869830000001</v>
      </c>
      <c r="BA1694" t="s">
        <v>2080</v>
      </c>
      <c r="BB1694" t="s">
        <v>64</v>
      </c>
    </row>
    <row r="1695" spans="1:54" x14ac:dyDescent="0.3">
      <c r="A1695">
        <v>1437</v>
      </c>
      <c r="B1695" t="s">
        <v>5390</v>
      </c>
      <c r="C1695" s="1">
        <v>42713</v>
      </c>
      <c r="D1695">
        <v>12</v>
      </c>
      <c r="E1695" t="s">
        <v>390</v>
      </c>
      <c r="F1695" t="s">
        <v>203</v>
      </c>
      <c r="H1695">
        <v>2016</v>
      </c>
      <c r="J1695" t="s">
        <v>785</v>
      </c>
      <c r="K1695" t="s">
        <v>251</v>
      </c>
      <c r="L1695">
        <v>58</v>
      </c>
      <c r="M1695" t="s">
        <v>58</v>
      </c>
      <c r="N1695" t="s">
        <v>9678</v>
      </c>
      <c r="V1695">
        <v>2</v>
      </c>
      <c r="AE1695">
        <v>56</v>
      </c>
      <c r="AK1695" t="s">
        <v>33</v>
      </c>
      <c r="AT1695" t="s">
        <v>75</v>
      </c>
      <c r="AV1695" t="s">
        <v>5391</v>
      </c>
      <c r="AW1695" t="s">
        <v>5392</v>
      </c>
      <c r="AX1695" t="s">
        <v>5393</v>
      </c>
      <c r="AY1695">
        <v>10.802499770000001</v>
      </c>
      <c r="AZ1695">
        <v>13.452899929999999</v>
      </c>
      <c r="BA1695" t="s">
        <v>788</v>
      </c>
      <c r="BB1695" t="s">
        <v>64</v>
      </c>
    </row>
    <row r="1696" spans="1:54" x14ac:dyDescent="0.3">
      <c r="A1696">
        <v>1446</v>
      </c>
      <c r="B1696" t="s">
        <v>5419</v>
      </c>
      <c r="C1696" s="1">
        <v>42730</v>
      </c>
      <c r="D1696">
        <v>12</v>
      </c>
      <c r="E1696" t="s">
        <v>390</v>
      </c>
      <c r="F1696" t="s">
        <v>73</v>
      </c>
      <c r="H1696">
        <v>2016</v>
      </c>
      <c r="J1696" t="s">
        <v>80</v>
      </c>
      <c r="K1696" t="s">
        <v>81</v>
      </c>
      <c r="L1696">
        <v>2</v>
      </c>
      <c r="M1696" t="s">
        <v>58</v>
      </c>
      <c r="N1696" t="s">
        <v>9678</v>
      </c>
      <c r="S1696" t="s">
        <v>75</v>
      </c>
      <c r="V1696">
        <v>2</v>
      </c>
      <c r="AK1696" t="s">
        <v>33</v>
      </c>
      <c r="AL1696" t="s">
        <v>75</v>
      </c>
      <c r="AT1696" t="s">
        <v>75</v>
      </c>
      <c r="AU1696" t="s">
        <v>5420</v>
      </c>
      <c r="AV1696" t="s">
        <v>5421</v>
      </c>
      <c r="AW1696" t="s">
        <v>5422</v>
      </c>
      <c r="AX1696" t="s">
        <v>5423</v>
      </c>
      <c r="AY1696">
        <v>11.848400120000001</v>
      </c>
      <c r="AZ1696">
        <v>13.17329979</v>
      </c>
      <c r="BA1696" t="s">
        <v>85</v>
      </c>
      <c r="BB1696" t="s">
        <v>64</v>
      </c>
    </row>
    <row r="1697" spans="1:54" x14ac:dyDescent="0.3">
      <c r="A1697">
        <v>1668</v>
      </c>
      <c r="B1697" t="s">
        <v>6246</v>
      </c>
      <c r="C1697" s="1">
        <v>43071</v>
      </c>
      <c r="D1697">
        <v>12</v>
      </c>
      <c r="E1697" t="s">
        <v>390</v>
      </c>
      <c r="F1697" t="s">
        <v>206</v>
      </c>
      <c r="H1697">
        <v>2017</v>
      </c>
      <c r="J1697" t="s">
        <v>94</v>
      </c>
      <c r="K1697" t="s">
        <v>81</v>
      </c>
      <c r="L1697">
        <v>17</v>
      </c>
      <c r="M1697" t="s">
        <v>58</v>
      </c>
      <c r="N1697" t="s">
        <v>9678</v>
      </c>
      <c r="V1697">
        <v>2</v>
      </c>
      <c r="AE1697">
        <v>15</v>
      </c>
      <c r="AK1697" t="s">
        <v>33</v>
      </c>
      <c r="AT1697" t="s">
        <v>75</v>
      </c>
      <c r="AV1697" t="s">
        <v>6247</v>
      </c>
      <c r="AW1697" t="s">
        <v>6248</v>
      </c>
      <c r="AX1697" t="s">
        <v>6249</v>
      </c>
      <c r="AY1697">
        <v>10.620100020000001</v>
      </c>
      <c r="AZ1697">
        <v>12.16689968</v>
      </c>
      <c r="BA1697" t="s">
        <v>98</v>
      </c>
      <c r="BB1697" t="s">
        <v>64</v>
      </c>
    </row>
    <row r="1698" spans="1:54" x14ac:dyDescent="0.3">
      <c r="A1698">
        <v>1768</v>
      </c>
      <c r="B1698" t="s">
        <v>6615</v>
      </c>
      <c r="C1698" s="1">
        <v>43260</v>
      </c>
      <c r="D1698">
        <v>6</v>
      </c>
      <c r="E1698" t="s">
        <v>87</v>
      </c>
      <c r="F1698" t="s">
        <v>206</v>
      </c>
      <c r="H1698">
        <v>2018</v>
      </c>
      <c r="J1698" t="s">
        <v>80</v>
      </c>
      <c r="K1698" t="s">
        <v>81</v>
      </c>
      <c r="L1698">
        <v>1</v>
      </c>
      <c r="M1698" t="s">
        <v>58</v>
      </c>
      <c r="N1698" t="s">
        <v>9678</v>
      </c>
      <c r="V1698">
        <v>1</v>
      </c>
      <c r="AK1698" t="s">
        <v>33</v>
      </c>
      <c r="AT1698" t="s">
        <v>75</v>
      </c>
      <c r="AV1698" t="s">
        <v>6616</v>
      </c>
      <c r="AW1698" t="s">
        <v>6617</v>
      </c>
      <c r="AX1698" t="s">
        <v>6618</v>
      </c>
      <c r="AY1698">
        <v>11.836959999999999</v>
      </c>
      <c r="AZ1698">
        <v>13.144749640000001</v>
      </c>
      <c r="BA1698" t="s">
        <v>85</v>
      </c>
      <c r="BB1698" t="s">
        <v>64</v>
      </c>
    </row>
    <row r="1699" spans="1:54" x14ac:dyDescent="0.3">
      <c r="A1699">
        <v>2477</v>
      </c>
      <c r="B1699" t="s">
        <v>9249</v>
      </c>
      <c r="C1699" s="1">
        <v>40907</v>
      </c>
      <c r="D1699">
        <v>12</v>
      </c>
      <c r="E1699" t="s">
        <v>390</v>
      </c>
      <c r="F1699" t="s">
        <v>203</v>
      </c>
      <c r="G1699">
        <v>0</v>
      </c>
      <c r="H1699">
        <v>2011</v>
      </c>
      <c r="I1699" t="s">
        <v>80</v>
      </c>
      <c r="J1699" t="s">
        <v>80</v>
      </c>
      <c r="K1699" t="s">
        <v>81</v>
      </c>
      <c r="L1699">
        <v>3</v>
      </c>
      <c r="N1699" t="s">
        <v>9678</v>
      </c>
      <c r="R1699" t="s">
        <v>9242</v>
      </c>
      <c r="AE1699">
        <v>3</v>
      </c>
      <c r="AI1699" t="s">
        <v>31</v>
      </c>
      <c r="AT1699" t="s">
        <v>75</v>
      </c>
      <c r="AU1699" t="s">
        <v>9250</v>
      </c>
      <c r="AV1699" t="s">
        <v>9251</v>
      </c>
      <c r="AW1699" t="s">
        <v>9252</v>
      </c>
      <c r="BA1699" t="s">
        <v>85</v>
      </c>
      <c r="BB1699" t="s">
        <v>64</v>
      </c>
    </row>
    <row r="1700" spans="1:54" x14ac:dyDescent="0.3">
      <c r="A1700">
        <v>125</v>
      </c>
      <c r="B1700" t="s">
        <v>551</v>
      </c>
      <c r="C1700" s="1">
        <v>40917</v>
      </c>
      <c r="D1700">
        <v>1</v>
      </c>
      <c r="E1700" t="s">
        <v>500</v>
      </c>
      <c r="F1700" t="s">
        <v>73</v>
      </c>
      <c r="G1700">
        <v>0</v>
      </c>
      <c r="H1700">
        <v>2012</v>
      </c>
      <c r="I1700" t="s">
        <v>80</v>
      </c>
      <c r="J1700" t="s">
        <v>80</v>
      </c>
      <c r="K1700" t="s">
        <v>81</v>
      </c>
      <c r="L1700">
        <v>3</v>
      </c>
      <c r="M1700" t="s">
        <v>58</v>
      </c>
      <c r="N1700" t="s">
        <v>9678</v>
      </c>
      <c r="AE1700">
        <v>3</v>
      </c>
      <c r="AI1700" t="s">
        <v>31</v>
      </c>
      <c r="AT1700" t="s">
        <v>75</v>
      </c>
      <c r="AV1700" t="s">
        <v>552</v>
      </c>
      <c r="AW1700" t="s">
        <v>553</v>
      </c>
      <c r="AX1700" t="s">
        <v>554</v>
      </c>
      <c r="BA1700" t="s">
        <v>85</v>
      </c>
      <c r="BB1700" t="s">
        <v>64</v>
      </c>
    </row>
    <row r="1701" spans="1:54" x14ac:dyDescent="0.3">
      <c r="A1701">
        <v>192</v>
      </c>
      <c r="B1701" t="s">
        <v>844</v>
      </c>
      <c r="C1701" s="1">
        <v>40972</v>
      </c>
      <c r="D1701">
        <v>3</v>
      </c>
      <c r="E1701" t="s">
        <v>828</v>
      </c>
      <c r="F1701" t="s">
        <v>56</v>
      </c>
      <c r="G1701">
        <v>0</v>
      </c>
      <c r="H1701">
        <v>2012</v>
      </c>
      <c r="I1701" t="s">
        <v>845</v>
      </c>
      <c r="J1701" t="s">
        <v>80</v>
      </c>
      <c r="K1701" t="s">
        <v>81</v>
      </c>
      <c r="L1701">
        <v>1</v>
      </c>
      <c r="M1701" t="s">
        <v>58</v>
      </c>
      <c r="N1701" t="s">
        <v>9678</v>
      </c>
      <c r="AE1701">
        <v>1</v>
      </c>
      <c r="AI1701" t="s">
        <v>31</v>
      </c>
      <c r="AM1701" t="s">
        <v>82</v>
      </c>
      <c r="AT1701" t="s">
        <v>75</v>
      </c>
      <c r="AV1701" t="s">
        <v>838</v>
      </c>
      <c r="AW1701" t="s">
        <v>846</v>
      </c>
      <c r="BA1701" t="s">
        <v>85</v>
      </c>
      <c r="BB1701" t="s">
        <v>64</v>
      </c>
    </row>
    <row r="1702" spans="1:54" x14ac:dyDescent="0.3">
      <c r="A1702">
        <v>225</v>
      </c>
      <c r="B1702" t="s">
        <v>979</v>
      </c>
      <c r="C1702" s="1">
        <v>41003</v>
      </c>
      <c r="D1702">
        <v>4</v>
      </c>
      <c r="E1702" t="s">
        <v>949</v>
      </c>
      <c r="F1702" t="s">
        <v>169</v>
      </c>
      <c r="G1702">
        <v>0</v>
      </c>
      <c r="H1702">
        <v>2012</v>
      </c>
      <c r="I1702" t="s">
        <v>980</v>
      </c>
      <c r="J1702" t="s">
        <v>80</v>
      </c>
      <c r="K1702" t="s">
        <v>81</v>
      </c>
      <c r="L1702">
        <v>12</v>
      </c>
      <c r="M1702" t="s">
        <v>58</v>
      </c>
      <c r="N1702" t="s">
        <v>9678</v>
      </c>
      <c r="AE1702">
        <v>12</v>
      </c>
      <c r="AI1702" t="s">
        <v>31</v>
      </c>
      <c r="AM1702" t="s">
        <v>82</v>
      </c>
      <c r="AT1702" t="s">
        <v>75</v>
      </c>
      <c r="AU1702" t="s">
        <v>981</v>
      </c>
      <c r="AV1702" t="s">
        <v>982</v>
      </c>
      <c r="AW1702" t="s">
        <v>983</v>
      </c>
      <c r="AX1702" t="s">
        <v>984</v>
      </c>
      <c r="BA1702" t="s">
        <v>85</v>
      </c>
      <c r="BB1702" t="s">
        <v>64</v>
      </c>
    </row>
    <row r="1703" spans="1:54" x14ac:dyDescent="0.3">
      <c r="A1703">
        <v>231</v>
      </c>
      <c r="B1703" t="s">
        <v>1010</v>
      </c>
      <c r="C1703" s="1">
        <v>41011</v>
      </c>
      <c r="D1703">
        <v>4</v>
      </c>
      <c r="E1703" t="s">
        <v>949</v>
      </c>
      <c r="F1703" t="s">
        <v>88</v>
      </c>
      <c r="G1703">
        <v>1</v>
      </c>
      <c r="H1703">
        <v>2012</v>
      </c>
      <c r="I1703" t="s">
        <v>980</v>
      </c>
      <c r="J1703" t="s">
        <v>80</v>
      </c>
      <c r="K1703" t="s">
        <v>81</v>
      </c>
      <c r="L1703">
        <v>2</v>
      </c>
      <c r="M1703" t="s">
        <v>58</v>
      </c>
      <c r="N1703" t="s">
        <v>9678</v>
      </c>
      <c r="AE1703">
        <v>2</v>
      </c>
      <c r="AI1703" t="s">
        <v>31</v>
      </c>
      <c r="AM1703" t="s">
        <v>82</v>
      </c>
      <c r="AT1703" t="s">
        <v>75</v>
      </c>
      <c r="AU1703" t="s">
        <v>1011</v>
      </c>
      <c r="AV1703" t="s">
        <v>1012</v>
      </c>
      <c r="AW1703" t="s">
        <v>1013</v>
      </c>
      <c r="BA1703" t="s">
        <v>85</v>
      </c>
      <c r="BB1703" t="s">
        <v>64</v>
      </c>
    </row>
    <row r="1704" spans="1:54" x14ac:dyDescent="0.3">
      <c r="A1704">
        <v>248</v>
      </c>
      <c r="B1704" t="s">
        <v>1076</v>
      </c>
      <c r="C1704" s="1">
        <v>41031</v>
      </c>
      <c r="D1704">
        <v>5</v>
      </c>
      <c r="E1704" t="s">
        <v>55</v>
      </c>
      <c r="F1704" t="s">
        <v>169</v>
      </c>
      <c r="G1704">
        <v>1</v>
      </c>
      <c r="H1704">
        <v>2012</v>
      </c>
      <c r="I1704" t="s">
        <v>465</v>
      </c>
      <c r="J1704" t="s">
        <v>465</v>
      </c>
      <c r="K1704" t="s">
        <v>336</v>
      </c>
      <c r="L1704">
        <v>56</v>
      </c>
      <c r="M1704" t="s">
        <v>58</v>
      </c>
      <c r="N1704" t="s">
        <v>9678</v>
      </c>
      <c r="AE1704">
        <v>56</v>
      </c>
      <c r="AH1704" t="s">
        <v>30</v>
      </c>
      <c r="AI1704" t="s">
        <v>31</v>
      </c>
      <c r="AT1704" t="s">
        <v>75</v>
      </c>
      <c r="AV1704" t="s">
        <v>1077</v>
      </c>
      <c r="AW1704" t="s">
        <v>1078</v>
      </c>
      <c r="BA1704" t="s">
        <v>467</v>
      </c>
      <c r="BB1704" t="s">
        <v>64</v>
      </c>
    </row>
    <row r="1705" spans="1:54" x14ac:dyDescent="0.3">
      <c r="A1705">
        <v>378</v>
      </c>
      <c r="B1705" t="s">
        <v>1545</v>
      </c>
      <c r="C1705" s="1">
        <v>41222</v>
      </c>
      <c r="D1705">
        <v>11</v>
      </c>
      <c r="E1705" t="s">
        <v>327</v>
      </c>
      <c r="F1705" t="s">
        <v>203</v>
      </c>
      <c r="G1705">
        <v>1</v>
      </c>
      <c r="H1705">
        <v>2012</v>
      </c>
      <c r="I1705" t="s">
        <v>385</v>
      </c>
      <c r="K1705" t="s">
        <v>336</v>
      </c>
      <c r="L1705">
        <v>5</v>
      </c>
      <c r="M1705" t="s">
        <v>58</v>
      </c>
      <c r="N1705" t="s">
        <v>9678</v>
      </c>
      <c r="AE1705">
        <v>5</v>
      </c>
      <c r="AI1705" t="s">
        <v>31</v>
      </c>
      <c r="AT1705" t="s">
        <v>75</v>
      </c>
      <c r="AV1705" t="s">
        <v>1546</v>
      </c>
      <c r="AW1705" t="s">
        <v>1547</v>
      </c>
      <c r="BA1705" t="s">
        <v>1459</v>
      </c>
      <c r="BB1705" t="s">
        <v>64</v>
      </c>
    </row>
    <row r="1706" spans="1:54" x14ac:dyDescent="0.3">
      <c r="A1706">
        <v>379</v>
      </c>
      <c r="B1706" t="s">
        <v>1548</v>
      </c>
      <c r="C1706" s="1">
        <v>41223</v>
      </c>
      <c r="D1706">
        <v>11</v>
      </c>
      <c r="E1706" t="s">
        <v>327</v>
      </c>
      <c r="F1706" t="s">
        <v>206</v>
      </c>
      <c r="G1706">
        <v>0</v>
      </c>
      <c r="H1706">
        <v>2012</v>
      </c>
      <c r="I1706" t="s">
        <v>80</v>
      </c>
      <c r="J1706" t="s">
        <v>80</v>
      </c>
      <c r="K1706" t="s">
        <v>81</v>
      </c>
      <c r="L1706">
        <v>0</v>
      </c>
      <c r="M1706" t="s">
        <v>58</v>
      </c>
      <c r="N1706" t="s">
        <v>9678</v>
      </c>
      <c r="AE1706">
        <v>0</v>
      </c>
      <c r="AH1706" t="s">
        <v>30</v>
      </c>
      <c r="AT1706" t="s">
        <v>75</v>
      </c>
      <c r="AV1706" t="s">
        <v>1549</v>
      </c>
      <c r="BA1706" t="s">
        <v>85</v>
      </c>
      <c r="BB1706" t="s">
        <v>64</v>
      </c>
    </row>
    <row r="1707" spans="1:54" x14ac:dyDescent="0.3">
      <c r="A1707">
        <v>387</v>
      </c>
      <c r="B1707" t="s">
        <v>1573</v>
      </c>
      <c r="C1707" s="1">
        <v>41228</v>
      </c>
      <c r="D1707">
        <v>11</v>
      </c>
      <c r="E1707" t="s">
        <v>327</v>
      </c>
      <c r="F1707" t="s">
        <v>88</v>
      </c>
      <c r="G1707">
        <v>0</v>
      </c>
      <c r="H1707">
        <v>2012</v>
      </c>
      <c r="I1707" t="s">
        <v>1574</v>
      </c>
      <c r="J1707" t="s">
        <v>80</v>
      </c>
      <c r="K1707" t="s">
        <v>81</v>
      </c>
      <c r="L1707">
        <v>3</v>
      </c>
      <c r="M1707" t="s">
        <v>58</v>
      </c>
      <c r="N1707" t="s">
        <v>9678</v>
      </c>
      <c r="AE1707">
        <v>3</v>
      </c>
      <c r="AI1707" t="s">
        <v>31</v>
      </c>
      <c r="AT1707" t="s">
        <v>75</v>
      </c>
      <c r="AV1707" t="s">
        <v>1575</v>
      </c>
      <c r="BA1707" t="s">
        <v>85</v>
      </c>
      <c r="BB1707" t="s">
        <v>64</v>
      </c>
    </row>
    <row r="1708" spans="1:54" x14ac:dyDescent="0.3">
      <c r="A1708">
        <v>391</v>
      </c>
      <c r="B1708" t="s">
        <v>1585</v>
      </c>
      <c r="C1708" s="1">
        <v>41236</v>
      </c>
      <c r="D1708">
        <v>11</v>
      </c>
      <c r="E1708" t="s">
        <v>327</v>
      </c>
      <c r="F1708" t="s">
        <v>203</v>
      </c>
      <c r="G1708">
        <v>0</v>
      </c>
      <c r="H1708">
        <v>2012</v>
      </c>
      <c r="I1708" t="s">
        <v>879</v>
      </c>
      <c r="J1708" t="s">
        <v>879</v>
      </c>
      <c r="K1708" t="s">
        <v>81</v>
      </c>
      <c r="L1708">
        <v>1</v>
      </c>
      <c r="M1708" t="s">
        <v>58</v>
      </c>
      <c r="N1708" t="s">
        <v>9678</v>
      </c>
      <c r="AE1708">
        <v>1</v>
      </c>
      <c r="AI1708" t="s">
        <v>31</v>
      </c>
      <c r="AT1708" t="s">
        <v>75</v>
      </c>
      <c r="AV1708" t="s">
        <v>1586</v>
      </c>
      <c r="BA1708" t="s">
        <v>882</v>
      </c>
      <c r="BB1708" t="s">
        <v>64</v>
      </c>
    </row>
    <row r="1709" spans="1:54" x14ac:dyDescent="0.3">
      <c r="A1709">
        <v>479</v>
      </c>
      <c r="B1709" t="s">
        <v>1850</v>
      </c>
      <c r="C1709" s="1">
        <v>41372</v>
      </c>
      <c r="D1709">
        <v>4</v>
      </c>
      <c r="E1709" t="s">
        <v>949</v>
      </c>
      <c r="F1709" t="s">
        <v>73</v>
      </c>
      <c r="G1709">
        <v>0</v>
      </c>
      <c r="H1709">
        <v>2013</v>
      </c>
      <c r="I1709" t="s">
        <v>117</v>
      </c>
      <c r="J1709" t="s">
        <v>117</v>
      </c>
      <c r="K1709" t="s">
        <v>81</v>
      </c>
      <c r="L1709">
        <v>1</v>
      </c>
      <c r="M1709" t="s">
        <v>58</v>
      </c>
      <c r="N1709" t="s">
        <v>9678</v>
      </c>
      <c r="W1709">
        <v>1</v>
      </c>
      <c r="AI1709" t="s">
        <v>31</v>
      </c>
      <c r="AT1709" t="s">
        <v>75</v>
      </c>
      <c r="AV1709" t="s">
        <v>1851</v>
      </c>
      <c r="BA1709" t="s">
        <v>120</v>
      </c>
      <c r="BB1709" t="s">
        <v>64</v>
      </c>
    </row>
    <row r="1710" spans="1:54" x14ac:dyDescent="0.3">
      <c r="A1710">
        <v>505</v>
      </c>
      <c r="B1710" t="s">
        <v>1944</v>
      </c>
      <c r="C1710" s="1">
        <v>41439</v>
      </c>
      <c r="D1710">
        <v>6</v>
      </c>
      <c r="E1710" t="s">
        <v>87</v>
      </c>
      <c r="F1710" t="s">
        <v>203</v>
      </c>
      <c r="H1710">
        <v>2013</v>
      </c>
      <c r="I1710" t="s">
        <v>465</v>
      </c>
      <c r="K1710" t="s">
        <v>336</v>
      </c>
      <c r="L1710">
        <v>5</v>
      </c>
      <c r="M1710" t="s">
        <v>58</v>
      </c>
      <c r="N1710" t="s">
        <v>9678</v>
      </c>
      <c r="AE1710">
        <v>5</v>
      </c>
      <c r="AI1710" t="s">
        <v>31</v>
      </c>
      <c r="AV1710" t="s">
        <v>1945</v>
      </c>
      <c r="BA1710" t="s">
        <v>1459</v>
      </c>
      <c r="BB1710" t="s">
        <v>64</v>
      </c>
    </row>
    <row r="1711" spans="1:54" x14ac:dyDescent="0.3">
      <c r="A1711">
        <v>599</v>
      </c>
      <c r="B1711" t="s">
        <v>2236</v>
      </c>
      <c r="C1711" s="1">
        <v>41651</v>
      </c>
      <c r="D1711">
        <v>1</v>
      </c>
      <c r="E1711" t="s">
        <v>500</v>
      </c>
      <c r="F1711" t="s">
        <v>56</v>
      </c>
      <c r="H1711">
        <v>2014</v>
      </c>
      <c r="I1711" t="s">
        <v>2237</v>
      </c>
      <c r="J1711" t="s">
        <v>736</v>
      </c>
      <c r="K1711" t="s">
        <v>81</v>
      </c>
      <c r="L1711">
        <v>5</v>
      </c>
      <c r="M1711" t="s">
        <v>58</v>
      </c>
      <c r="N1711" t="s">
        <v>9678</v>
      </c>
      <c r="AE1711">
        <v>5</v>
      </c>
      <c r="AI1711" t="s">
        <v>31</v>
      </c>
      <c r="AJ1711" t="s">
        <v>32</v>
      </c>
      <c r="AU1711" t="s">
        <v>2238</v>
      </c>
      <c r="AV1711" t="s">
        <v>2239</v>
      </c>
      <c r="AW1711" t="s">
        <v>2240</v>
      </c>
      <c r="BA1711" t="s">
        <v>739</v>
      </c>
      <c r="BB1711" t="s">
        <v>64</v>
      </c>
    </row>
    <row r="1712" spans="1:54" x14ac:dyDescent="0.3">
      <c r="A1712">
        <v>646</v>
      </c>
      <c r="B1712" t="s">
        <v>2403</v>
      </c>
      <c r="C1712" s="1">
        <v>41718</v>
      </c>
      <c r="D1712">
        <v>3</v>
      </c>
      <c r="E1712" t="s">
        <v>828</v>
      </c>
      <c r="F1712" t="s">
        <v>88</v>
      </c>
      <c r="H1712">
        <v>2014</v>
      </c>
      <c r="I1712" t="s">
        <v>2404</v>
      </c>
      <c r="J1712" t="s">
        <v>879</v>
      </c>
      <c r="K1712" t="s">
        <v>81</v>
      </c>
      <c r="L1712">
        <v>32</v>
      </c>
      <c r="M1712" t="s">
        <v>58</v>
      </c>
      <c r="N1712" t="s">
        <v>9678</v>
      </c>
      <c r="AE1712">
        <v>32</v>
      </c>
      <c r="AH1712" t="s">
        <v>30</v>
      </c>
      <c r="AI1712" t="s">
        <v>31</v>
      </c>
      <c r="AT1712" t="s">
        <v>75</v>
      </c>
      <c r="AV1712" t="s">
        <v>2405</v>
      </c>
      <c r="AW1712" t="s">
        <v>2406</v>
      </c>
      <c r="AX1712" t="s">
        <v>2407</v>
      </c>
      <c r="AY1712">
        <v>11.518889</v>
      </c>
      <c r="AZ1712">
        <v>13.684167</v>
      </c>
      <c r="BA1712" t="s">
        <v>882</v>
      </c>
      <c r="BB1712" t="s">
        <v>64</v>
      </c>
    </row>
    <row r="1713" spans="1:54" x14ac:dyDescent="0.3">
      <c r="A1713">
        <v>690</v>
      </c>
      <c r="B1713" t="s">
        <v>2584</v>
      </c>
      <c r="C1713" s="1">
        <v>41779</v>
      </c>
      <c r="D1713">
        <v>5</v>
      </c>
      <c r="E1713" t="s">
        <v>55</v>
      </c>
      <c r="F1713" t="s">
        <v>100</v>
      </c>
      <c r="H1713">
        <v>2014</v>
      </c>
      <c r="I1713" t="s">
        <v>270</v>
      </c>
      <c r="J1713" t="s">
        <v>271</v>
      </c>
      <c r="K1713" t="s">
        <v>272</v>
      </c>
      <c r="L1713">
        <v>162</v>
      </c>
      <c r="M1713" t="s">
        <v>58</v>
      </c>
      <c r="N1713" t="s">
        <v>9678</v>
      </c>
      <c r="AE1713">
        <v>162</v>
      </c>
      <c r="AH1713" t="s">
        <v>30</v>
      </c>
      <c r="AT1713" t="s">
        <v>75</v>
      </c>
      <c r="AU1713" t="s">
        <v>2585</v>
      </c>
      <c r="AV1713" t="s">
        <v>2586</v>
      </c>
      <c r="AW1713" t="s">
        <v>2587</v>
      </c>
      <c r="AY1713">
        <v>9.7448501590000003</v>
      </c>
      <c r="AZ1713">
        <v>8.8384704589999998</v>
      </c>
      <c r="BA1713" t="s">
        <v>275</v>
      </c>
      <c r="BB1713" t="s">
        <v>64</v>
      </c>
    </row>
    <row r="1714" spans="1:54" x14ac:dyDescent="0.3">
      <c r="A1714">
        <v>700</v>
      </c>
      <c r="B1714" t="s">
        <v>2618</v>
      </c>
      <c r="C1714" s="1">
        <v>41784</v>
      </c>
      <c r="D1714">
        <v>5</v>
      </c>
      <c r="E1714" t="s">
        <v>55</v>
      </c>
      <c r="F1714" t="s">
        <v>56</v>
      </c>
      <c r="H1714">
        <v>2014</v>
      </c>
      <c r="I1714" t="s">
        <v>2619</v>
      </c>
      <c r="J1714" t="s">
        <v>94</v>
      </c>
      <c r="K1714" t="s">
        <v>81</v>
      </c>
      <c r="L1714">
        <v>29</v>
      </c>
      <c r="M1714" t="s">
        <v>58</v>
      </c>
      <c r="N1714" t="s">
        <v>9678</v>
      </c>
      <c r="AE1714">
        <v>29</v>
      </c>
      <c r="AH1714" t="s">
        <v>30</v>
      </c>
      <c r="AI1714" t="s">
        <v>31</v>
      </c>
      <c r="AT1714" t="s">
        <v>75</v>
      </c>
      <c r="AU1714" t="s">
        <v>2620</v>
      </c>
      <c r="AV1714" t="s">
        <v>2621</v>
      </c>
      <c r="AW1714" t="s">
        <v>2622</v>
      </c>
      <c r="AX1714" t="s">
        <v>2623</v>
      </c>
      <c r="AY1714">
        <v>10.61758041</v>
      </c>
      <c r="AZ1714">
        <v>12.17827988</v>
      </c>
      <c r="BA1714" t="s">
        <v>98</v>
      </c>
      <c r="BB1714" t="s">
        <v>64</v>
      </c>
    </row>
    <row r="1715" spans="1:54" x14ac:dyDescent="0.3">
      <c r="A1715">
        <v>719</v>
      </c>
      <c r="B1715" t="s">
        <v>2699</v>
      </c>
      <c r="C1715" s="1">
        <v>41805</v>
      </c>
      <c r="D1715">
        <v>6</v>
      </c>
      <c r="E1715" t="s">
        <v>87</v>
      </c>
      <c r="F1715" t="s">
        <v>56</v>
      </c>
      <c r="H1715">
        <v>2014</v>
      </c>
      <c r="I1715" t="s">
        <v>2700</v>
      </c>
      <c r="J1715" t="s">
        <v>938</v>
      </c>
      <c r="K1715" t="s">
        <v>81</v>
      </c>
      <c r="L1715">
        <v>25</v>
      </c>
      <c r="M1715" t="s">
        <v>58</v>
      </c>
      <c r="N1715" t="s">
        <v>9678</v>
      </c>
      <c r="AE1715">
        <v>25</v>
      </c>
      <c r="AH1715" t="s">
        <v>30</v>
      </c>
      <c r="AI1715" t="s">
        <v>31</v>
      </c>
      <c r="AT1715" t="s">
        <v>75</v>
      </c>
      <c r="AV1715" t="s">
        <v>2701</v>
      </c>
      <c r="AW1715" t="s">
        <v>2702</v>
      </c>
      <c r="AX1715" t="s">
        <v>2703</v>
      </c>
      <c r="AY1715">
        <v>10.65087986</v>
      </c>
      <c r="AZ1715">
        <v>12.90927029</v>
      </c>
      <c r="BA1715" t="s">
        <v>941</v>
      </c>
      <c r="BB1715" t="s">
        <v>64</v>
      </c>
    </row>
    <row r="1716" spans="1:54" x14ac:dyDescent="0.3">
      <c r="A1716">
        <v>253</v>
      </c>
      <c r="B1716" t="s">
        <v>1097</v>
      </c>
      <c r="C1716" s="1">
        <v>41040</v>
      </c>
      <c r="D1716">
        <v>5</v>
      </c>
      <c r="E1716" t="s">
        <v>55</v>
      </c>
      <c r="F1716" t="s">
        <v>203</v>
      </c>
      <c r="G1716">
        <v>2</v>
      </c>
      <c r="H1716">
        <v>2012</v>
      </c>
      <c r="I1716" t="s">
        <v>1098</v>
      </c>
      <c r="J1716" t="s">
        <v>596</v>
      </c>
      <c r="K1716" t="s">
        <v>57</v>
      </c>
      <c r="L1716">
        <v>2</v>
      </c>
      <c r="M1716" t="s">
        <v>58</v>
      </c>
      <c r="N1716" t="s">
        <v>9689</v>
      </c>
      <c r="W1716">
        <v>1</v>
      </c>
      <c r="Z1716">
        <v>1</v>
      </c>
      <c r="AM1716" t="s">
        <v>82</v>
      </c>
      <c r="AT1716" t="s">
        <v>75</v>
      </c>
      <c r="AV1716" t="s">
        <v>1099</v>
      </c>
      <c r="AW1716" t="s">
        <v>1100</v>
      </c>
      <c r="BA1716" t="s">
        <v>601</v>
      </c>
      <c r="BB1716" t="s">
        <v>64</v>
      </c>
    </row>
    <row r="1717" spans="1:54" x14ac:dyDescent="0.3">
      <c r="A1717">
        <v>254</v>
      </c>
      <c r="B1717" t="s">
        <v>1101</v>
      </c>
      <c r="C1717" s="1">
        <v>41040</v>
      </c>
      <c r="D1717">
        <v>5</v>
      </c>
      <c r="E1717" t="s">
        <v>55</v>
      </c>
      <c r="F1717" t="s">
        <v>203</v>
      </c>
      <c r="G1717">
        <v>0</v>
      </c>
      <c r="H1717">
        <v>2012</v>
      </c>
      <c r="I1717" t="s">
        <v>777</v>
      </c>
      <c r="J1717" t="s">
        <v>451</v>
      </c>
      <c r="K1717" t="s">
        <v>65</v>
      </c>
      <c r="L1717">
        <v>3</v>
      </c>
      <c r="M1717" t="s">
        <v>58</v>
      </c>
      <c r="N1717" t="s">
        <v>9689</v>
      </c>
      <c r="W1717">
        <v>2</v>
      </c>
      <c r="Z1717">
        <v>1</v>
      </c>
      <c r="AH1717" t="s">
        <v>30</v>
      </c>
      <c r="AI1717" t="s">
        <v>31</v>
      </c>
      <c r="AM1717" t="s">
        <v>82</v>
      </c>
      <c r="AO1717" t="s">
        <v>59</v>
      </c>
      <c r="AR1717" t="s">
        <v>40</v>
      </c>
      <c r="AU1717" t="s">
        <v>1102</v>
      </c>
      <c r="AV1717" t="s">
        <v>1103</v>
      </c>
      <c r="BA1717" t="s">
        <v>456</v>
      </c>
      <c r="BB1717" t="s">
        <v>64</v>
      </c>
    </row>
    <row r="1718" spans="1:54" x14ac:dyDescent="0.3">
      <c r="A1718">
        <v>305</v>
      </c>
      <c r="B1718" t="s">
        <v>1295</v>
      </c>
      <c r="C1718" s="1">
        <v>41124</v>
      </c>
      <c r="D1718">
        <v>8</v>
      </c>
      <c r="E1718" t="s">
        <v>212</v>
      </c>
      <c r="F1718" t="s">
        <v>203</v>
      </c>
      <c r="G1718">
        <v>0</v>
      </c>
      <c r="H1718">
        <v>2012</v>
      </c>
      <c r="I1718" t="s">
        <v>1242</v>
      </c>
      <c r="J1718" t="s">
        <v>465</v>
      </c>
      <c r="K1718" t="s">
        <v>336</v>
      </c>
      <c r="L1718">
        <v>1</v>
      </c>
      <c r="M1718" t="s">
        <v>58</v>
      </c>
      <c r="N1718" t="s">
        <v>9689</v>
      </c>
      <c r="V1718">
        <v>1</v>
      </c>
      <c r="W1718">
        <v>0</v>
      </c>
      <c r="X1718">
        <v>0</v>
      </c>
      <c r="AK1718" t="s">
        <v>33</v>
      </c>
      <c r="AM1718" t="s">
        <v>82</v>
      </c>
      <c r="AQ1718" t="s">
        <v>39</v>
      </c>
      <c r="AU1718" t="s">
        <v>1296</v>
      </c>
      <c r="AV1718" t="s">
        <v>1297</v>
      </c>
      <c r="AW1718" t="s">
        <v>1298</v>
      </c>
      <c r="AX1718" t="s">
        <v>1299</v>
      </c>
      <c r="BA1718" t="s">
        <v>467</v>
      </c>
      <c r="BB1718" t="s">
        <v>64</v>
      </c>
    </row>
    <row r="1719" spans="1:54" x14ac:dyDescent="0.3">
      <c r="A1719">
        <v>666</v>
      </c>
      <c r="B1719" t="s">
        <v>2483</v>
      </c>
      <c r="C1719" s="1">
        <v>41744</v>
      </c>
      <c r="D1719">
        <v>4</v>
      </c>
      <c r="E1719" t="s">
        <v>949</v>
      </c>
      <c r="F1719" t="s">
        <v>100</v>
      </c>
      <c r="H1719">
        <v>2014</v>
      </c>
      <c r="I1719" t="s">
        <v>2484</v>
      </c>
      <c r="J1719" t="s">
        <v>1719</v>
      </c>
      <c r="K1719" t="s">
        <v>81</v>
      </c>
      <c r="L1719">
        <v>2</v>
      </c>
      <c r="M1719" t="s">
        <v>58</v>
      </c>
      <c r="N1719" t="s">
        <v>9689</v>
      </c>
      <c r="W1719">
        <v>1</v>
      </c>
      <c r="Z1719">
        <v>1</v>
      </c>
      <c r="AI1719" t="s">
        <v>31</v>
      </c>
      <c r="AM1719" t="s">
        <v>82</v>
      </c>
      <c r="AT1719" t="s">
        <v>75</v>
      </c>
      <c r="AU1719" t="s">
        <v>2485</v>
      </c>
      <c r="AV1719" t="s">
        <v>2481</v>
      </c>
      <c r="BA1719" t="s">
        <v>1722</v>
      </c>
      <c r="BB1719" t="s">
        <v>64</v>
      </c>
    </row>
    <row r="1720" spans="1:54" x14ac:dyDescent="0.3">
      <c r="A1720">
        <v>986</v>
      </c>
      <c r="B1720" t="s">
        <v>3714</v>
      </c>
      <c r="C1720" s="1">
        <v>42071</v>
      </c>
      <c r="D1720">
        <v>3</v>
      </c>
      <c r="E1720" t="s">
        <v>828</v>
      </c>
      <c r="F1720" t="s">
        <v>56</v>
      </c>
      <c r="H1720">
        <v>2015</v>
      </c>
      <c r="I1720" t="s">
        <v>3715</v>
      </c>
      <c r="J1720" t="s">
        <v>2007</v>
      </c>
      <c r="K1720" t="s">
        <v>81</v>
      </c>
      <c r="L1720">
        <v>315</v>
      </c>
      <c r="M1720" t="s">
        <v>58</v>
      </c>
      <c r="N1720" t="s">
        <v>9729</v>
      </c>
      <c r="V1720">
        <v>300</v>
      </c>
      <c r="W1720">
        <v>15</v>
      </c>
      <c r="AI1720" t="s">
        <v>31</v>
      </c>
      <c r="AT1720" t="s">
        <v>75</v>
      </c>
      <c r="AU1720" t="s">
        <v>3716</v>
      </c>
      <c r="AV1720" t="s">
        <v>3717</v>
      </c>
      <c r="AW1720" t="s">
        <v>3718</v>
      </c>
      <c r="AY1720">
        <v>13.42829323</v>
      </c>
      <c r="AZ1720">
        <v>13.325674060000001</v>
      </c>
      <c r="BA1720" t="s">
        <v>2008</v>
      </c>
      <c r="BB1720" t="s">
        <v>64</v>
      </c>
    </row>
    <row r="1721" spans="1:54" x14ac:dyDescent="0.3">
      <c r="A1721">
        <v>1384</v>
      </c>
      <c r="B1721" t="s">
        <v>5198</v>
      </c>
      <c r="C1721" s="1">
        <v>42621</v>
      </c>
      <c r="D1721">
        <v>9</v>
      </c>
      <c r="E1721" t="s">
        <v>263</v>
      </c>
      <c r="F1721" t="s">
        <v>88</v>
      </c>
      <c r="H1721">
        <v>2016</v>
      </c>
      <c r="J1721" t="s">
        <v>1498</v>
      </c>
      <c r="K1721" t="s">
        <v>81</v>
      </c>
      <c r="L1721">
        <v>2</v>
      </c>
      <c r="M1721" t="s">
        <v>58</v>
      </c>
      <c r="N1721" t="s">
        <v>9729</v>
      </c>
      <c r="W1721">
        <v>2</v>
      </c>
      <c r="AH1721" t="s">
        <v>30</v>
      </c>
      <c r="AT1721" t="s">
        <v>75</v>
      </c>
      <c r="AU1721" t="s">
        <v>5199</v>
      </c>
      <c r="AV1721" t="s">
        <v>5200</v>
      </c>
      <c r="AW1721" t="s">
        <v>5201</v>
      </c>
      <c r="AY1721">
        <v>11.08539963</v>
      </c>
      <c r="AZ1721">
        <v>13.69190025</v>
      </c>
      <c r="BA1721" t="s">
        <v>1499</v>
      </c>
      <c r="BB1721" t="s">
        <v>64</v>
      </c>
    </row>
    <row r="1722" spans="1:54" x14ac:dyDescent="0.3">
      <c r="A1722">
        <v>1938</v>
      </c>
      <c r="B1722" t="s">
        <v>7286</v>
      </c>
      <c r="C1722" s="1">
        <v>43558</v>
      </c>
      <c r="D1722">
        <v>4</v>
      </c>
      <c r="E1722" t="s">
        <v>949</v>
      </c>
      <c r="F1722" t="s">
        <v>169</v>
      </c>
      <c r="H1722">
        <v>2019</v>
      </c>
      <c r="J1722" t="s">
        <v>414</v>
      </c>
      <c r="K1722" t="s">
        <v>81</v>
      </c>
      <c r="L1722">
        <v>5</v>
      </c>
      <c r="M1722" t="s">
        <v>58</v>
      </c>
      <c r="N1722" t="s">
        <v>9730</v>
      </c>
      <c r="W1722">
        <v>5</v>
      </c>
      <c r="AH1722" t="s">
        <v>30</v>
      </c>
      <c r="AT1722" t="s">
        <v>75</v>
      </c>
      <c r="AU1722" t="s">
        <v>7287</v>
      </c>
      <c r="AV1722" t="s">
        <v>7283</v>
      </c>
      <c r="AW1722" t="s">
        <v>7284</v>
      </c>
      <c r="AY1722">
        <v>12.92671</v>
      </c>
      <c r="AZ1722">
        <v>13.580120089999999</v>
      </c>
      <c r="BA1722" t="s">
        <v>417</v>
      </c>
      <c r="BB1722" t="s">
        <v>64</v>
      </c>
    </row>
    <row r="1723" spans="1:54" x14ac:dyDescent="0.3">
      <c r="A1723">
        <v>1998</v>
      </c>
      <c r="B1723" t="s">
        <v>7526</v>
      </c>
      <c r="C1723" s="1">
        <v>43673</v>
      </c>
      <c r="D1723">
        <v>7</v>
      </c>
      <c r="E1723" t="s">
        <v>154</v>
      </c>
      <c r="F1723" t="s">
        <v>206</v>
      </c>
      <c r="H1723">
        <v>2019</v>
      </c>
      <c r="J1723" t="s">
        <v>2065</v>
      </c>
      <c r="K1723" t="s">
        <v>81</v>
      </c>
      <c r="L1723">
        <v>65</v>
      </c>
      <c r="M1723" t="s">
        <v>58</v>
      </c>
      <c r="N1723" t="s">
        <v>9732</v>
      </c>
      <c r="AE1723">
        <v>65</v>
      </c>
      <c r="AT1723" t="s">
        <v>75</v>
      </c>
      <c r="AV1723" t="s">
        <v>7527</v>
      </c>
      <c r="AW1723" t="s">
        <v>7528</v>
      </c>
      <c r="AX1723" t="s">
        <v>7529</v>
      </c>
      <c r="AY1723">
        <v>12.2615</v>
      </c>
      <c r="AZ1723">
        <v>13.107799529999999</v>
      </c>
      <c r="BA1723" t="s">
        <v>2068</v>
      </c>
      <c r="BB1723" t="s">
        <v>64</v>
      </c>
    </row>
    <row r="1724" spans="1:54" x14ac:dyDescent="0.3">
      <c r="A1724">
        <v>867</v>
      </c>
      <c r="B1724" t="s">
        <v>3269</v>
      </c>
      <c r="C1724" s="1">
        <v>41971</v>
      </c>
      <c r="D1724">
        <v>11</v>
      </c>
      <c r="E1724" t="s">
        <v>327</v>
      </c>
      <c r="F1724" t="s">
        <v>203</v>
      </c>
      <c r="H1724">
        <v>2014</v>
      </c>
      <c r="J1724" t="s">
        <v>443</v>
      </c>
      <c r="K1724" t="s">
        <v>430</v>
      </c>
      <c r="L1724">
        <v>120</v>
      </c>
      <c r="M1724" t="s">
        <v>58</v>
      </c>
      <c r="N1724" t="s">
        <v>9713</v>
      </c>
      <c r="AE1724">
        <v>120</v>
      </c>
      <c r="AH1724" t="s">
        <v>30</v>
      </c>
      <c r="AI1724" t="s">
        <v>31</v>
      </c>
      <c r="AQ1724" t="s">
        <v>39</v>
      </c>
      <c r="AV1724" t="s">
        <v>3270</v>
      </c>
      <c r="AW1724" t="s">
        <v>3271</v>
      </c>
      <c r="AX1724" t="s">
        <v>3272</v>
      </c>
      <c r="AY1724">
        <v>11.95549011</v>
      </c>
      <c r="AZ1724">
        <v>8.4975404739999991</v>
      </c>
      <c r="BA1724" t="s">
        <v>448</v>
      </c>
      <c r="BB1724" t="s">
        <v>64</v>
      </c>
    </row>
    <row r="1725" spans="1:54" x14ac:dyDescent="0.3">
      <c r="A1725">
        <v>1055</v>
      </c>
      <c r="B1725" t="s">
        <v>3966</v>
      </c>
      <c r="C1725" s="1">
        <v>42154</v>
      </c>
      <c r="D1725">
        <v>5</v>
      </c>
      <c r="E1725" t="s">
        <v>55</v>
      </c>
      <c r="F1725" t="s">
        <v>206</v>
      </c>
      <c r="H1725">
        <v>2015</v>
      </c>
      <c r="J1725" t="s">
        <v>80</v>
      </c>
      <c r="K1725" t="s">
        <v>81</v>
      </c>
      <c r="L1725">
        <v>26</v>
      </c>
      <c r="M1725" t="s">
        <v>58</v>
      </c>
      <c r="N1725" t="s">
        <v>9713</v>
      </c>
      <c r="V1725">
        <v>1</v>
      </c>
      <c r="AE1725">
        <v>25</v>
      </c>
      <c r="AK1725" t="s">
        <v>33</v>
      </c>
      <c r="AQ1725" t="s">
        <v>39</v>
      </c>
      <c r="AV1725" t="s">
        <v>3967</v>
      </c>
      <c r="AW1725" t="s">
        <v>3968</v>
      </c>
      <c r="AX1725" t="s">
        <v>3969</v>
      </c>
      <c r="AY1725">
        <v>11.8484</v>
      </c>
      <c r="AZ1725">
        <v>13.17329979</v>
      </c>
      <c r="BA1725" t="s">
        <v>85</v>
      </c>
      <c r="BB1725" t="s">
        <v>64</v>
      </c>
    </row>
    <row r="1726" spans="1:54" x14ac:dyDescent="0.3">
      <c r="A1726">
        <v>1096</v>
      </c>
      <c r="B1726" t="s">
        <v>4117</v>
      </c>
      <c r="C1726" s="1">
        <v>42191</v>
      </c>
      <c r="D1726">
        <v>7</v>
      </c>
      <c r="E1726" t="s">
        <v>154</v>
      </c>
      <c r="F1726" t="s">
        <v>73</v>
      </c>
      <c r="H1726">
        <v>2015</v>
      </c>
      <c r="J1726" t="s">
        <v>443</v>
      </c>
      <c r="K1726" t="s">
        <v>430</v>
      </c>
      <c r="L1726">
        <v>1</v>
      </c>
      <c r="M1726" t="s">
        <v>58</v>
      </c>
      <c r="N1726" t="s">
        <v>9713</v>
      </c>
      <c r="V1726">
        <v>1</v>
      </c>
      <c r="AK1726" t="s">
        <v>33</v>
      </c>
      <c r="AQ1726" t="s">
        <v>39</v>
      </c>
      <c r="AV1726" t="s">
        <v>4118</v>
      </c>
      <c r="AW1726" t="s">
        <v>4119</v>
      </c>
      <c r="AX1726" t="s">
        <v>4120</v>
      </c>
      <c r="AY1726">
        <v>11.95549011</v>
      </c>
      <c r="AZ1726">
        <v>8.4975404739999991</v>
      </c>
      <c r="BA1726" t="s">
        <v>448</v>
      </c>
      <c r="BB1726" t="s">
        <v>64</v>
      </c>
    </row>
    <row r="1727" spans="1:54" x14ac:dyDescent="0.3">
      <c r="A1727">
        <v>1200</v>
      </c>
      <c r="B1727" t="s">
        <v>4514</v>
      </c>
      <c r="C1727" s="1">
        <v>42283</v>
      </c>
      <c r="D1727">
        <v>10</v>
      </c>
      <c r="E1727" t="s">
        <v>290</v>
      </c>
      <c r="F1727" t="s">
        <v>100</v>
      </c>
      <c r="H1727">
        <v>2015</v>
      </c>
      <c r="J1727" t="s">
        <v>1268</v>
      </c>
      <c r="K1727" t="s">
        <v>81</v>
      </c>
      <c r="L1727">
        <v>20</v>
      </c>
      <c r="M1727" t="s">
        <v>58</v>
      </c>
      <c r="N1727" t="s">
        <v>9713</v>
      </c>
      <c r="V1727">
        <v>2</v>
      </c>
      <c r="AE1727">
        <v>18</v>
      </c>
      <c r="AK1727" t="s">
        <v>33</v>
      </c>
      <c r="AQ1727" t="s">
        <v>39</v>
      </c>
      <c r="AV1727" t="s">
        <v>4515</v>
      </c>
      <c r="AW1727" t="s">
        <v>4516</v>
      </c>
      <c r="AX1727" t="s">
        <v>4517</v>
      </c>
      <c r="AY1727">
        <v>12.49260044</v>
      </c>
      <c r="AZ1727">
        <v>12.777799610000001</v>
      </c>
      <c r="BA1727" t="s">
        <v>1272</v>
      </c>
      <c r="BB1727" t="s">
        <v>64</v>
      </c>
    </row>
    <row r="1728" spans="1:54" x14ac:dyDescent="0.3">
      <c r="A1728">
        <v>1207</v>
      </c>
      <c r="B1728" t="s">
        <v>4544</v>
      </c>
      <c r="C1728" s="1">
        <v>42292</v>
      </c>
      <c r="D1728">
        <v>10</v>
      </c>
      <c r="E1728" t="s">
        <v>290</v>
      </c>
      <c r="F1728" t="s">
        <v>88</v>
      </c>
      <c r="H1728">
        <v>2015</v>
      </c>
      <c r="I1728" t="s">
        <v>2424</v>
      </c>
      <c r="J1728" t="s">
        <v>80</v>
      </c>
      <c r="K1728" t="s">
        <v>81</v>
      </c>
      <c r="L1728">
        <v>35</v>
      </c>
      <c r="M1728" t="s">
        <v>58</v>
      </c>
      <c r="N1728" t="s">
        <v>9713</v>
      </c>
      <c r="V1728">
        <v>2</v>
      </c>
      <c r="AE1728">
        <v>33</v>
      </c>
      <c r="AK1728" t="s">
        <v>33</v>
      </c>
      <c r="AQ1728" t="s">
        <v>39</v>
      </c>
      <c r="AV1728" t="s">
        <v>4545</v>
      </c>
      <c r="AW1728" t="s">
        <v>4546</v>
      </c>
      <c r="AX1728" t="s">
        <v>4547</v>
      </c>
      <c r="AY1728">
        <v>11.848400120000001</v>
      </c>
      <c r="AZ1728">
        <v>13.17329979</v>
      </c>
      <c r="BA1728" t="s">
        <v>85</v>
      </c>
      <c r="BB1728" t="s">
        <v>64</v>
      </c>
    </row>
    <row r="1729" spans="1:54" x14ac:dyDescent="0.3">
      <c r="A1729">
        <v>1217</v>
      </c>
      <c r="B1729" t="s">
        <v>4580</v>
      </c>
      <c r="C1729" s="1">
        <v>42300</v>
      </c>
      <c r="D1729">
        <v>10</v>
      </c>
      <c r="E1729" t="s">
        <v>290</v>
      </c>
      <c r="F1729" t="s">
        <v>203</v>
      </c>
      <c r="H1729">
        <v>2015</v>
      </c>
      <c r="J1729" t="s">
        <v>80</v>
      </c>
      <c r="K1729" t="s">
        <v>81</v>
      </c>
      <c r="L1729">
        <v>28</v>
      </c>
      <c r="M1729" t="s">
        <v>58</v>
      </c>
      <c r="N1729" t="s">
        <v>9713</v>
      </c>
      <c r="V1729">
        <v>1</v>
      </c>
      <c r="AE1729">
        <v>27</v>
      </c>
      <c r="AK1729" t="s">
        <v>33</v>
      </c>
      <c r="AQ1729" t="s">
        <v>39</v>
      </c>
      <c r="AV1729" t="s">
        <v>4581</v>
      </c>
      <c r="AW1729" t="s">
        <v>4582</v>
      </c>
      <c r="AX1729" t="s">
        <v>4583</v>
      </c>
      <c r="AY1729">
        <v>11.848400120000001</v>
      </c>
      <c r="AZ1729">
        <v>13.17329979</v>
      </c>
      <c r="BA1729" t="s">
        <v>85</v>
      </c>
      <c r="BB1729" t="s">
        <v>64</v>
      </c>
    </row>
    <row r="1730" spans="1:54" x14ac:dyDescent="0.3">
      <c r="A1730">
        <v>1218</v>
      </c>
      <c r="B1730" t="s">
        <v>4584</v>
      </c>
      <c r="C1730" s="1">
        <v>42300</v>
      </c>
      <c r="D1730">
        <v>10</v>
      </c>
      <c r="E1730" t="s">
        <v>290</v>
      </c>
      <c r="F1730" t="s">
        <v>203</v>
      </c>
      <c r="H1730">
        <v>2015</v>
      </c>
      <c r="J1730" t="s">
        <v>532</v>
      </c>
      <c r="K1730" t="s">
        <v>251</v>
      </c>
      <c r="L1730">
        <v>50</v>
      </c>
      <c r="M1730" t="s">
        <v>58</v>
      </c>
      <c r="N1730" t="s">
        <v>9713</v>
      </c>
      <c r="V1730">
        <v>1</v>
      </c>
      <c r="AE1730">
        <v>49</v>
      </c>
      <c r="AK1730" t="s">
        <v>33</v>
      </c>
      <c r="AQ1730" t="s">
        <v>39</v>
      </c>
      <c r="AV1730" t="s">
        <v>4585</v>
      </c>
      <c r="AW1730" t="s">
        <v>4586</v>
      </c>
      <c r="AX1730" t="s">
        <v>4587</v>
      </c>
      <c r="AY1730">
        <v>9.2667598719999997</v>
      </c>
      <c r="AZ1730">
        <v>12.447529790000001</v>
      </c>
      <c r="BA1730" t="s">
        <v>536</v>
      </c>
      <c r="BB1730" t="s">
        <v>64</v>
      </c>
    </row>
    <row r="1731" spans="1:54" x14ac:dyDescent="0.3">
      <c r="A1731">
        <v>1317</v>
      </c>
      <c r="B1731" t="s">
        <v>4945</v>
      </c>
      <c r="C1731" s="1">
        <v>42445</v>
      </c>
      <c r="D1731">
        <v>3</v>
      </c>
      <c r="E1731" t="s">
        <v>828</v>
      </c>
      <c r="F1731" t="s">
        <v>169</v>
      </c>
      <c r="H1731">
        <v>2016</v>
      </c>
      <c r="I1731" t="s">
        <v>1561</v>
      </c>
      <c r="J1731" t="s">
        <v>80</v>
      </c>
      <c r="K1731" t="s">
        <v>81</v>
      </c>
      <c r="L1731">
        <v>27</v>
      </c>
      <c r="M1731" t="s">
        <v>58</v>
      </c>
      <c r="N1731" t="s">
        <v>9713</v>
      </c>
      <c r="V1731">
        <v>2</v>
      </c>
      <c r="AE1731">
        <v>25</v>
      </c>
      <c r="AK1731" t="s">
        <v>33</v>
      </c>
      <c r="AQ1731" t="s">
        <v>39</v>
      </c>
      <c r="AV1731" t="s">
        <v>4946</v>
      </c>
      <c r="AW1731" t="s">
        <v>4947</v>
      </c>
      <c r="AX1731" t="s">
        <v>4948</v>
      </c>
      <c r="AY1731">
        <v>11.848400120000001</v>
      </c>
      <c r="AZ1731">
        <v>13.17329979</v>
      </c>
      <c r="BA1731" t="s">
        <v>85</v>
      </c>
      <c r="BB1731" t="s">
        <v>64</v>
      </c>
    </row>
    <row r="1732" spans="1:54" x14ac:dyDescent="0.3">
      <c r="A1732">
        <v>1366</v>
      </c>
      <c r="B1732" t="s">
        <v>5120</v>
      </c>
      <c r="C1732" s="1">
        <v>42559</v>
      </c>
      <c r="D1732">
        <v>7</v>
      </c>
      <c r="E1732" t="s">
        <v>154</v>
      </c>
      <c r="F1732" t="s">
        <v>203</v>
      </c>
      <c r="H1732">
        <v>2016</v>
      </c>
      <c r="J1732" t="s">
        <v>117</v>
      </c>
      <c r="K1732" t="s">
        <v>81</v>
      </c>
      <c r="L1732">
        <v>11</v>
      </c>
      <c r="M1732" t="s">
        <v>58</v>
      </c>
      <c r="N1732" t="s">
        <v>9713</v>
      </c>
      <c r="V1732">
        <v>2</v>
      </c>
      <c r="AE1732">
        <v>9</v>
      </c>
      <c r="AK1732" t="s">
        <v>33</v>
      </c>
      <c r="AQ1732" t="s">
        <v>39</v>
      </c>
      <c r="AV1732" t="s">
        <v>5121</v>
      </c>
      <c r="AW1732" t="s">
        <v>5122</v>
      </c>
      <c r="AX1732" t="s">
        <v>5123</v>
      </c>
      <c r="AY1732">
        <v>11.148200040000001</v>
      </c>
      <c r="AZ1732">
        <v>12.7560997</v>
      </c>
      <c r="BA1732" t="s">
        <v>120</v>
      </c>
      <c r="BB1732" t="s">
        <v>64</v>
      </c>
    </row>
    <row r="1733" spans="1:54" x14ac:dyDescent="0.3">
      <c r="A1733">
        <v>1457</v>
      </c>
      <c r="B1733" t="s">
        <v>5461</v>
      </c>
      <c r="C1733" s="1">
        <v>42751</v>
      </c>
      <c r="D1733">
        <v>1</v>
      </c>
      <c r="E1733" t="s">
        <v>500</v>
      </c>
      <c r="F1733" t="s">
        <v>73</v>
      </c>
      <c r="H1733">
        <v>2017</v>
      </c>
      <c r="J1733" t="s">
        <v>80</v>
      </c>
      <c r="K1733" t="s">
        <v>81</v>
      </c>
      <c r="L1733">
        <v>5</v>
      </c>
      <c r="M1733" t="s">
        <v>58</v>
      </c>
      <c r="N1733" t="s">
        <v>9713</v>
      </c>
      <c r="V1733">
        <v>2</v>
      </c>
      <c r="AE1733">
        <v>3</v>
      </c>
      <c r="AI1733" t="s">
        <v>31</v>
      </c>
      <c r="AK1733" t="s">
        <v>33</v>
      </c>
      <c r="AQ1733" t="s">
        <v>39</v>
      </c>
      <c r="AS1733" t="s">
        <v>41</v>
      </c>
      <c r="AV1733" t="s">
        <v>5462</v>
      </c>
      <c r="AW1733" t="s">
        <v>5463</v>
      </c>
      <c r="AX1733" t="s">
        <v>5464</v>
      </c>
      <c r="AY1733">
        <v>11.848400120000001</v>
      </c>
      <c r="AZ1733">
        <v>13.17329979</v>
      </c>
      <c r="BA1733" t="s">
        <v>85</v>
      </c>
      <c r="BB1733" t="s">
        <v>64</v>
      </c>
    </row>
    <row r="1734" spans="1:54" x14ac:dyDescent="0.3">
      <c r="A1734">
        <v>1466</v>
      </c>
      <c r="B1734" t="s">
        <v>5492</v>
      </c>
      <c r="C1734" s="1">
        <v>42766</v>
      </c>
      <c r="D1734">
        <v>1</v>
      </c>
      <c r="E1734" t="s">
        <v>500</v>
      </c>
      <c r="F1734" t="s">
        <v>100</v>
      </c>
      <c r="H1734">
        <v>2017</v>
      </c>
      <c r="I1734" t="s">
        <v>1195</v>
      </c>
      <c r="J1734" t="s">
        <v>80</v>
      </c>
      <c r="K1734" t="s">
        <v>81</v>
      </c>
      <c r="L1734">
        <v>2</v>
      </c>
      <c r="M1734" t="s">
        <v>58</v>
      </c>
      <c r="N1734" t="s">
        <v>9713</v>
      </c>
      <c r="V1734">
        <v>1</v>
      </c>
      <c r="AE1734">
        <v>1</v>
      </c>
      <c r="AK1734" t="s">
        <v>33</v>
      </c>
      <c r="AQ1734" t="s">
        <v>39</v>
      </c>
      <c r="AV1734" t="s">
        <v>5493</v>
      </c>
      <c r="AW1734" t="s">
        <v>5494</v>
      </c>
      <c r="AX1734" t="s">
        <v>5495</v>
      </c>
      <c r="AY1734">
        <v>11.848400120000001</v>
      </c>
      <c r="AZ1734">
        <v>13.17329979</v>
      </c>
      <c r="BA1734" t="s">
        <v>85</v>
      </c>
      <c r="BB1734" t="s">
        <v>64</v>
      </c>
    </row>
    <row r="1735" spans="1:54" x14ac:dyDescent="0.3">
      <c r="A1735">
        <v>1623</v>
      </c>
      <c r="B1735" t="s">
        <v>6071</v>
      </c>
      <c r="C1735" s="1">
        <v>43004</v>
      </c>
      <c r="D1735">
        <v>9</v>
      </c>
      <c r="E1735" t="s">
        <v>263</v>
      </c>
      <c r="F1735" t="s">
        <v>100</v>
      </c>
      <c r="H1735">
        <v>2017</v>
      </c>
      <c r="J1735" t="s">
        <v>999</v>
      </c>
      <c r="K1735" t="s">
        <v>81</v>
      </c>
      <c r="L1735">
        <v>7</v>
      </c>
      <c r="M1735" t="s">
        <v>58</v>
      </c>
      <c r="N1735" t="s">
        <v>9713</v>
      </c>
      <c r="V1735">
        <v>2</v>
      </c>
      <c r="AE1735">
        <v>5</v>
      </c>
      <c r="AK1735" t="s">
        <v>33</v>
      </c>
      <c r="AQ1735" t="s">
        <v>39</v>
      </c>
      <c r="AU1735" t="s">
        <v>6072</v>
      </c>
      <c r="AV1735" t="s">
        <v>6073</v>
      </c>
      <c r="AY1735">
        <v>12.04452991</v>
      </c>
      <c r="AZ1735">
        <v>13.92063999</v>
      </c>
      <c r="BA1735" t="s">
        <v>1003</v>
      </c>
      <c r="BB1735" t="s">
        <v>64</v>
      </c>
    </row>
    <row r="1736" spans="1:54" x14ac:dyDescent="0.3">
      <c r="A1736">
        <v>1647</v>
      </c>
      <c r="B1736" t="s">
        <v>6165</v>
      </c>
      <c r="C1736" s="1">
        <v>43038</v>
      </c>
      <c r="D1736">
        <v>10</v>
      </c>
      <c r="E1736" t="s">
        <v>290</v>
      </c>
      <c r="F1736" t="s">
        <v>73</v>
      </c>
      <c r="H1736">
        <v>2017</v>
      </c>
      <c r="I1736" t="s">
        <v>6166</v>
      </c>
      <c r="J1736" t="s">
        <v>879</v>
      </c>
      <c r="K1736" t="s">
        <v>81</v>
      </c>
      <c r="L1736">
        <v>6</v>
      </c>
      <c r="M1736" t="s">
        <v>58</v>
      </c>
      <c r="N1736" t="s">
        <v>9713</v>
      </c>
      <c r="V1736">
        <v>1</v>
      </c>
      <c r="AE1736">
        <v>5</v>
      </c>
      <c r="AK1736" t="s">
        <v>33</v>
      </c>
      <c r="AQ1736" t="s">
        <v>39</v>
      </c>
      <c r="AV1736" t="s">
        <v>6150</v>
      </c>
      <c r="AW1736" t="s">
        <v>6167</v>
      </c>
      <c r="AY1736">
        <v>11.51756001</v>
      </c>
      <c r="AZ1736">
        <v>13.695019719999999</v>
      </c>
      <c r="BA1736" t="s">
        <v>882</v>
      </c>
      <c r="BB1736" t="s">
        <v>64</v>
      </c>
    </row>
    <row r="1737" spans="1:54" x14ac:dyDescent="0.3">
      <c r="A1737">
        <v>1663</v>
      </c>
      <c r="B1737" t="s">
        <v>6225</v>
      </c>
      <c r="C1737" s="1">
        <v>43060</v>
      </c>
      <c r="D1737">
        <v>11</v>
      </c>
      <c r="E1737" t="s">
        <v>327</v>
      </c>
      <c r="F1737" t="s">
        <v>100</v>
      </c>
      <c r="H1737">
        <v>2017</v>
      </c>
      <c r="I1737" t="s">
        <v>6226</v>
      </c>
      <c r="J1737" t="s">
        <v>3144</v>
      </c>
      <c r="K1737" t="s">
        <v>251</v>
      </c>
      <c r="L1737">
        <v>60</v>
      </c>
      <c r="M1737" t="s">
        <v>58</v>
      </c>
      <c r="N1737" t="s">
        <v>9713</v>
      </c>
      <c r="V1737">
        <v>1</v>
      </c>
      <c r="AE1737">
        <v>59</v>
      </c>
      <c r="AK1737" t="s">
        <v>33</v>
      </c>
      <c r="AQ1737" t="s">
        <v>39</v>
      </c>
      <c r="AV1737" t="s">
        <v>6227</v>
      </c>
      <c r="AW1737" t="s">
        <v>6228</v>
      </c>
      <c r="AX1737" t="s">
        <v>6229</v>
      </c>
      <c r="AY1737">
        <v>10.264940259999999</v>
      </c>
      <c r="AZ1737">
        <v>13.2697897</v>
      </c>
      <c r="BA1737" t="s">
        <v>3149</v>
      </c>
      <c r="BB1737" t="s">
        <v>64</v>
      </c>
    </row>
    <row r="1738" spans="1:54" x14ac:dyDescent="0.3">
      <c r="A1738">
        <v>1684</v>
      </c>
      <c r="B1738" t="s">
        <v>6303</v>
      </c>
      <c r="C1738" s="1">
        <v>43103</v>
      </c>
      <c r="D1738">
        <v>1</v>
      </c>
      <c r="E1738" t="s">
        <v>500</v>
      </c>
      <c r="F1738" t="s">
        <v>169</v>
      </c>
      <c r="H1738">
        <v>2018</v>
      </c>
      <c r="I1738" t="s">
        <v>2103</v>
      </c>
      <c r="J1738" t="s">
        <v>233</v>
      </c>
      <c r="K1738" t="s">
        <v>81</v>
      </c>
      <c r="L1738">
        <v>14</v>
      </c>
      <c r="M1738" t="s">
        <v>58</v>
      </c>
      <c r="N1738" t="s">
        <v>9713</v>
      </c>
      <c r="V1738">
        <v>1</v>
      </c>
      <c r="AE1738">
        <v>13</v>
      </c>
      <c r="AK1738" t="s">
        <v>33</v>
      </c>
      <c r="AQ1738" t="s">
        <v>39</v>
      </c>
      <c r="AV1738" t="s">
        <v>6304</v>
      </c>
      <c r="AW1738" t="s">
        <v>6305</v>
      </c>
      <c r="AX1738" t="s">
        <v>6306</v>
      </c>
      <c r="AY1738">
        <v>12.3698101</v>
      </c>
      <c r="AZ1738">
        <v>14.21105957</v>
      </c>
      <c r="BA1738" t="s">
        <v>235</v>
      </c>
      <c r="BB1738" t="s">
        <v>64</v>
      </c>
    </row>
    <row r="1739" spans="1:54" x14ac:dyDescent="0.3">
      <c r="A1739">
        <v>1738</v>
      </c>
      <c r="B1739" t="s">
        <v>6502</v>
      </c>
      <c r="C1739" s="1">
        <v>43211</v>
      </c>
      <c r="D1739">
        <v>4</v>
      </c>
      <c r="E1739" t="s">
        <v>949</v>
      </c>
      <c r="F1739" t="s">
        <v>206</v>
      </c>
      <c r="H1739">
        <v>2018</v>
      </c>
      <c r="J1739" t="s">
        <v>879</v>
      </c>
      <c r="K1739" t="s">
        <v>81</v>
      </c>
      <c r="L1739">
        <v>5</v>
      </c>
      <c r="M1739" t="s">
        <v>58</v>
      </c>
      <c r="N1739" t="s">
        <v>9713</v>
      </c>
      <c r="V1739">
        <v>2</v>
      </c>
      <c r="AE1739">
        <v>3</v>
      </c>
      <c r="AK1739" t="s">
        <v>33</v>
      </c>
      <c r="AQ1739" t="s">
        <v>39</v>
      </c>
      <c r="AV1739" t="s">
        <v>6503</v>
      </c>
      <c r="AW1739" t="s">
        <v>6504</v>
      </c>
      <c r="AX1739" t="s">
        <v>6505</v>
      </c>
      <c r="AY1739">
        <v>11.52777</v>
      </c>
      <c r="AZ1739">
        <v>13.68237019</v>
      </c>
      <c r="BA1739" t="s">
        <v>882</v>
      </c>
      <c r="BB1739" t="s">
        <v>64</v>
      </c>
    </row>
    <row r="1740" spans="1:54" x14ac:dyDescent="0.3">
      <c r="A1740">
        <v>1759</v>
      </c>
      <c r="B1740" t="s">
        <v>6576</v>
      </c>
      <c r="C1740" s="1">
        <v>43240</v>
      </c>
      <c r="D1740">
        <v>5</v>
      </c>
      <c r="E1740" t="s">
        <v>55</v>
      </c>
      <c r="F1740" t="s">
        <v>56</v>
      </c>
      <c r="H1740">
        <v>2018</v>
      </c>
      <c r="I1740" t="s">
        <v>1390</v>
      </c>
      <c r="J1740" t="s">
        <v>1376</v>
      </c>
      <c r="K1740" t="s">
        <v>336</v>
      </c>
      <c r="L1740">
        <v>0</v>
      </c>
      <c r="M1740" t="s">
        <v>58</v>
      </c>
      <c r="N1740" t="s">
        <v>9713</v>
      </c>
      <c r="S1740" t="s">
        <v>75</v>
      </c>
      <c r="V1740">
        <v>0</v>
      </c>
      <c r="AQ1740" t="s">
        <v>39</v>
      </c>
      <c r="AV1740" t="s">
        <v>6577</v>
      </c>
      <c r="AW1740" t="s">
        <v>6578</v>
      </c>
      <c r="AY1740">
        <v>11.50333</v>
      </c>
      <c r="AZ1740">
        <v>11.93286037</v>
      </c>
      <c r="BA1740" t="s">
        <v>1378</v>
      </c>
      <c r="BB1740" t="s">
        <v>64</v>
      </c>
    </row>
    <row r="1741" spans="1:54" x14ac:dyDescent="0.3">
      <c r="A1741">
        <v>1789</v>
      </c>
      <c r="B1741" t="s">
        <v>6701</v>
      </c>
      <c r="C1741" s="1">
        <v>43304</v>
      </c>
      <c r="D1741">
        <v>7</v>
      </c>
      <c r="E1741" t="s">
        <v>154</v>
      </c>
      <c r="F1741" t="s">
        <v>73</v>
      </c>
      <c r="H1741">
        <v>2018</v>
      </c>
      <c r="I1741" t="s">
        <v>4397</v>
      </c>
      <c r="J1741" t="s">
        <v>736</v>
      </c>
      <c r="K1741" t="s">
        <v>81</v>
      </c>
      <c r="L1741">
        <v>9</v>
      </c>
      <c r="M1741" t="s">
        <v>58</v>
      </c>
      <c r="N1741" t="s">
        <v>9713</v>
      </c>
      <c r="V1741">
        <v>1</v>
      </c>
      <c r="AE1741">
        <v>8</v>
      </c>
      <c r="AK1741" t="s">
        <v>33</v>
      </c>
      <c r="AQ1741" t="s">
        <v>39</v>
      </c>
      <c r="AV1741" t="s">
        <v>6702</v>
      </c>
      <c r="AW1741" t="s">
        <v>6703</v>
      </c>
      <c r="AX1741" t="s">
        <v>6704</v>
      </c>
      <c r="AY1741">
        <v>11.653309999999999</v>
      </c>
      <c r="AZ1741">
        <v>13.411040310000001</v>
      </c>
      <c r="BA1741" t="s">
        <v>739</v>
      </c>
      <c r="BB1741" t="s">
        <v>64</v>
      </c>
    </row>
    <row r="1742" spans="1:54" x14ac:dyDescent="0.3">
      <c r="A1742">
        <v>1973</v>
      </c>
      <c r="B1742" t="s">
        <v>7431</v>
      </c>
      <c r="C1742" s="1">
        <v>43617</v>
      </c>
      <c r="D1742">
        <v>6</v>
      </c>
      <c r="E1742" t="s">
        <v>87</v>
      </c>
      <c r="F1742" t="s">
        <v>206</v>
      </c>
      <c r="H1742">
        <v>2019</v>
      </c>
      <c r="I1742" t="s">
        <v>4474</v>
      </c>
      <c r="J1742" t="s">
        <v>7367</v>
      </c>
      <c r="K1742" t="s">
        <v>81</v>
      </c>
      <c r="L1742">
        <v>2</v>
      </c>
      <c r="M1742" t="s">
        <v>58</v>
      </c>
      <c r="N1742" t="s">
        <v>9713</v>
      </c>
      <c r="V1742">
        <v>1</v>
      </c>
      <c r="AE1742">
        <v>1</v>
      </c>
      <c r="AI1742" t="s">
        <v>31</v>
      </c>
      <c r="AQ1742" t="s">
        <v>39</v>
      </c>
      <c r="AV1742" t="s">
        <v>7432</v>
      </c>
      <c r="AW1742" t="s">
        <v>7433</v>
      </c>
      <c r="AX1742" t="s">
        <v>7434</v>
      </c>
      <c r="AY1742">
        <v>11.836959999999999</v>
      </c>
      <c r="AZ1742">
        <v>13.144749640000001</v>
      </c>
      <c r="BA1742" t="s">
        <v>7371</v>
      </c>
      <c r="BB1742" t="s">
        <v>64</v>
      </c>
    </row>
    <row r="1743" spans="1:54" x14ac:dyDescent="0.3">
      <c r="A1743">
        <v>652</v>
      </c>
      <c r="B1743" t="s">
        <v>2429</v>
      </c>
      <c r="C1743" s="1">
        <v>41734</v>
      </c>
      <c r="D1743">
        <v>4</v>
      </c>
      <c r="E1743" t="s">
        <v>949</v>
      </c>
      <c r="F1743" t="s">
        <v>206</v>
      </c>
      <c r="H1743">
        <v>2014</v>
      </c>
      <c r="I1743" t="s">
        <v>2430</v>
      </c>
      <c r="J1743" t="s">
        <v>335</v>
      </c>
      <c r="K1743" t="s">
        <v>336</v>
      </c>
      <c r="L1743">
        <v>17</v>
      </c>
      <c r="M1743" t="s">
        <v>58</v>
      </c>
      <c r="N1743" t="s">
        <v>9713</v>
      </c>
      <c r="AE1743">
        <v>17</v>
      </c>
      <c r="AI1743" t="s">
        <v>31</v>
      </c>
      <c r="AQ1743" t="s">
        <v>39</v>
      </c>
      <c r="AT1743" t="s">
        <v>75</v>
      </c>
      <c r="AV1743" t="s">
        <v>2431</v>
      </c>
      <c r="AW1743" t="s">
        <v>2432</v>
      </c>
      <c r="AX1743" t="s">
        <v>2433</v>
      </c>
      <c r="BA1743" t="s">
        <v>340</v>
      </c>
      <c r="BB1743" t="s">
        <v>64</v>
      </c>
    </row>
    <row r="1744" spans="1:54" x14ac:dyDescent="0.3">
      <c r="A1744">
        <v>764</v>
      </c>
      <c r="B1744" t="s">
        <v>2875</v>
      </c>
      <c r="C1744" s="1">
        <v>41849</v>
      </c>
      <c r="D1744">
        <v>7</v>
      </c>
      <c r="E1744" t="s">
        <v>154</v>
      </c>
      <c r="F1744" t="s">
        <v>100</v>
      </c>
      <c r="H1744">
        <v>2014</v>
      </c>
      <c r="J1744" t="s">
        <v>465</v>
      </c>
      <c r="K1744" t="s">
        <v>336</v>
      </c>
      <c r="L1744">
        <v>17</v>
      </c>
      <c r="M1744" t="s">
        <v>58</v>
      </c>
      <c r="N1744" t="s">
        <v>9713</v>
      </c>
      <c r="V1744">
        <v>2</v>
      </c>
      <c r="AE1744">
        <v>15</v>
      </c>
      <c r="AK1744" t="s">
        <v>33</v>
      </c>
      <c r="AQ1744" t="s">
        <v>39</v>
      </c>
      <c r="AU1744" t="s">
        <v>2876</v>
      </c>
      <c r="AV1744" t="s">
        <v>2877</v>
      </c>
      <c r="AW1744" t="s">
        <v>2878</v>
      </c>
      <c r="AX1744" t="s">
        <v>2879</v>
      </c>
      <c r="AY1744">
        <v>11.71228981</v>
      </c>
      <c r="AZ1744">
        <v>11.070879939999999</v>
      </c>
      <c r="BA1744" t="s">
        <v>467</v>
      </c>
      <c r="BB1744" t="s">
        <v>64</v>
      </c>
    </row>
    <row r="1745" spans="1:54" x14ac:dyDescent="0.3">
      <c r="A1745">
        <v>303</v>
      </c>
      <c r="B1745" t="s">
        <v>1289</v>
      </c>
      <c r="C1745" s="1">
        <v>41119</v>
      </c>
      <c r="D1745">
        <v>7</v>
      </c>
      <c r="E1745" t="s">
        <v>154</v>
      </c>
      <c r="F1745" t="s">
        <v>56</v>
      </c>
      <c r="G1745">
        <v>0</v>
      </c>
      <c r="H1745">
        <v>2012</v>
      </c>
      <c r="I1745" t="s">
        <v>1290</v>
      </c>
      <c r="J1745" t="s">
        <v>443</v>
      </c>
      <c r="K1745" t="s">
        <v>430</v>
      </c>
      <c r="L1745">
        <v>4</v>
      </c>
      <c r="M1745" t="s">
        <v>58</v>
      </c>
      <c r="N1745" t="s">
        <v>9733</v>
      </c>
      <c r="V1745">
        <v>4</v>
      </c>
      <c r="AI1745" t="s">
        <v>31</v>
      </c>
      <c r="AK1745" t="s">
        <v>33</v>
      </c>
      <c r="AQ1745" t="s">
        <v>39</v>
      </c>
      <c r="AS1745" t="s">
        <v>41</v>
      </c>
      <c r="AU1745" t="s">
        <v>741</v>
      </c>
      <c r="AV1745" t="s">
        <v>1291</v>
      </c>
      <c r="AW1745" t="s">
        <v>1292</v>
      </c>
      <c r="BA1745" t="s">
        <v>448</v>
      </c>
      <c r="BB1745" t="s">
        <v>64</v>
      </c>
    </row>
    <row r="1746" spans="1:54" x14ac:dyDescent="0.3">
      <c r="A1746">
        <v>1619</v>
      </c>
      <c r="B1746" t="s">
        <v>6056</v>
      </c>
      <c r="C1746" s="1">
        <v>42995</v>
      </c>
      <c r="D1746">
        <v>9</v>
      </c>
      <c r="E1746" t="s">
        <v>263</v>
      </c>
      <c r="F1746" t="s">
        <v>56</v>
      </c>
      <c r="H1746">
        <v>2017</v>
      </c>
      <c r="I1746" t="s">
        <v>6057</v>
      </c>
      <c r="J1746" t="s">
        <v>1332</v>
      </c>
      <c r="K1746" t="s">
        <v>81</v>
      </c>
      <c r="L1746">
        <v>5</v>
      </c>
      <c r="M1746" t="s">
        <v>58</v>
      </c>
      <c r="N1746" t="s">
        <v>9658</v>
      </c>
      <c r="AE1746">
        <v>5</v>
      </c>
      <c r="AI1746" t="s">
        <v>31</v>
      </c>
      <c r="AJ1746" t="s">
        <v>32</v>
      </c>
      <c r="AL1746" t="s">
        <v>75</v>
      </c>
      <c r="AT1746" t="s">
        <v>75</v>
      </c>
      <c r="AV1746" t="s">
        <v>6058</v>
      </c>
      <c r="AW1746" t="s">
        <v>6059</v>
      </c>
      <c r="AX1746" t="s">
        <v>6060</v>
      </c>
      <c r="AY1746">
        <v>12.114700320000001</v>
      </c>
      <c r="AZ1746">
        <v>12.8288002</v>
      </c>
      <c r="BA1746" t="s">
        <v>1335</v>
      </c>
      <c r="BB1746" t="s">
        <v>64</v>
      </c>
    </row>
    <row r="1747" spans="1:54" x14ac:dyDescent="0.3">
      <c r="A1747">
        <v>839</v>
      </c>
      <c r="B1747" t="s">
        <v>3160</v>
      </c>
      <c r="C1747" s="1">
        <v>41946</v>
      </c>
      <c r="D1747">
        <v>11</v>
      </c>
      <c r="E1747" t="s">
        <v>327</v>
      </c>
      <c r="F1747" t="s">
        <v>73</v>
      </c>
      <c r="H1747">
        <v>2014</v>
      </c>
      <c r="I1747" t="s">
        <v>465</v>
      </c>
      <c r="J1747" t="s">
        <v>465</v>
      </c>
      <c r="K1747" t="s">
        <v>336</v>
      </c>
      <c r="L1747">
        <v>82</v>
      </c>
      <c r="M1747" t="s">
        <v>58</v>
      </c>
      <c r="N1747" t="s">
        <v>9658</v>
      </c>
      <c r="AE1747">
        <v>82</v>
      </c>
      <c r="AK1747" t="s">
        <v>33</v>
      </c>
      <c r="AS1747" t="s">
        <v>41</v>
      </c>
      <c r="AU1747" t="s">
        <v>3161</v>
      </c>
      <c r="AV1747" t="s">
        <v>3162</v>
      </c>
      <c r="AW1747" t="s">
        <v>3163</v>
      </c>
      <c r="AX1747" t="s">
        <v>3164</v>
      </c>
      <c r="AY1747">
        <v>11.71228981</v>
      </c>
      <c r="AZ1747">
        <v>11.070879939999999</v>
      </c>
      <c r="BA1747" t="s">
        <v>467</v>
      </c>
      <c r="BB1747" t="s">
        <v>64</v>
      </c>
    </row>
    <row r="1748" spans="1:54" x14ac:dyDescent="0.3">
      <c r="A1748">
        <v>1117</v>
      </c>
      <c r="B1748" t="s">
        <v>4195</v>
      </c>
      <c r="C1748" s="1">
        <v>42202</v>
      </c>
      <c r="D1748">
        <v>7</v>
      </c>
      <c r="E1748" t="s">
        <v>154</v>
      </c>
      <c r="F1748" t="s">
        <v>203</v>
      </c>
      <c r="H1748">
        <v>2015</v>
      </c>
      <c r="J1748" t="s">
        <v>335</v>
      </c>
      <c r="K1748" t="s">
        <v>336</v>
      </c>
      <c r="L1748">
        <v>50</v>
      </c>
      <c r="M1748" t="s">
        <v>58</v>
      </c>
      <c r="N1748" t="s">
        <v>9658</v>
      </c>
      <c r="V1748">
        <v>2</v>
      </c>
      <c r="AE1748">
        <v>48</v>
      </c>
      <c r="AK1748" t="s">
        <v>33</v>
      </c>
      <c r="AQ1748" t="s">
        <v>39</v>
      </c>
      <c r="AV1748" t="s">
        <v>4196</v>
      </c>
      <c r="AW1748" t="s">
        <v>4197</v>
      </c>
      <c r="AX1748" t="s">
        <v>4198</v>
      </c>
      <c r="AY1748">
        <v>11.74440002</v>
      </c>
      <c r="AZ1748">
        <v>11.962550159999999</v>
      </c>
      <c r="BA1748" t="s">
        <v>340</v>
      </c>
      <c r="BB1748" t="s">
        <v>64</v>
      </c>
    </row>
    <row r="1749" spans="1:54" x14ac:dyDescent="0.3">
      <c r="A1749">
        <v>1243</v>
      </c>
      <c r="B1749" t="s">
        <v>4686</v>
      </c>
      <c r="C1749" s="1">
        <v>42335</v>
      </c>
      <c r="D1749">
        <v>11</v>
      </c>
      <c r="E1749" t="s">
        <v>327</v>
      </c>
      <c r="F1749" t="s">
        <v>203</v>
      </c>
      <c r="H1749">
        <v>2015</v>
      </c>
      <c r="I1749" t="s">
        <v>4687</v>
      </c>
      <c r="J1749" t="s">
        <v>4688</v>
      </c>
      <c r="K1749" t="s">
        <v>430</v>
      </c>
      <c r="L1749">
        <v>21</v>
      </c>
      <c r="M1749" t="s">
        <v>58</v>
      </c>
      <c r="N1749" t="s">
        <v>9658</v>
      </c>
      <c r="V1749">
        <v>1</v>
      </c>
      <c r="AE1749">
        <v>20</v>
      </c>
      <c r="AK1749" t="s">
        <v>33</v>
      </c>
      <c r="AT1749" t="s">
        <v>75</v>
      </c>
      <c r="AV1749" t="s">
        <v>4689</v>
      </c>
      <c r="AW1749" t="s">
        <v>4690</v>
      </c>
      <c r="AX1749" t="s">
        <v>4691</v>
      </c>
      <c r="AY1749">
        <v>11.76169968</v>
      </c>
      <c r="AZ1749">
        <v>8.4224395750000003</v>
      </c>
      <c r="BA1749" t="s">
        <v>4692</v>
      </c>
      <c r="BB1749" t="s">
        <v>64</v>
      </c>
    </row>
    <row r="1750" spans="1:54" x14ac:dyDescent="0.3">
      <c r="A1750">
        <v>1270</v>
      </c>
      <c r="B1750" t="s">
        <v>4785</v>
      </c>
      <c r="C1750" s="1">
        <v>42371</v>
      </c>
      <c r="D1750">
        <v>1</v>
      </c>
      <c r="E1750" t="s">
        <v>500</v>
      </c>
      <c r="F1750" t="s">
        <v>206</v>
      </c>
      <c r="H1750">
        <v>2016</v>
      </c>
      <c r="I1750" t="s">
        <v>3361</v>
      </c>
      <c r="L1750">
        <v>2</v>
      </c>
      <c r="M1750" t="s">
        <v>58</v>
      </c>
      <c r="N1750" t="s">
        <v>9658</v>
      </c>
      <c r="AE1750">
        <v>2</v>
      </c>
      <c r="AV1750" t="s">
        <v>4786</v>
      </c>
      <c r="AY1750">
        <v>10.958040240000001</v>
      </c>
      <c r="AZ1750">
        <v>13.90680027</v>
      </c>
      <c r="BA1750" t="s">
        <v>3004</v>
      </c>
      <c r="BB1750" t="s">
        <v>64</v>
      </c>
    </row>
    <row r="1751" spans="1:54" x14ac:dyDescent="0.3">
      <c r="A1751">
        <v>1475</v>
      </c>
      <c r="B1751" t="s">
        <v>5529</v>
      </c>
      <c r="C1751" s="1">
        <v>42779</v>
      </c>
      <c r="D1751">
        <v>2</v>
      </c>
      <c r="E1751" t="s">
        <v>650</v>
      </c>
      <c r="F1751" t="s">
        <v>73</v>
      </c>
      <c r="H1751">
        <v>2017</v>
      </c>
      <c r="I1751" t="s">
        <v>5530</v>
      </c>
      <c r="J1751" t="s">
        <v>1517</v>
      </c>
      <c r="K1751" t="s">
        <v>81</v>
      </c>
      <c r="L1751">
        <v>1</v>
      </c>
      <c r="M1751" t="s">
        <v>58</v>
      </c>
      <c r="N1751" t="s">
        <v>9658</v>
      </c>
      <c r="AE1751">
        <v>1</v>
      </c>
      <c r="AI1751" t="s">
        <v>31</v>
      </c>
      <c r="AT1751" t="s">
        <v>75</v>
      </c>
      <c r="AV1751" t="s">
        <v>5531</v>
      </c>
      <c r="AY1751">
        <v>10.868550300000001</v>
      </c>
      <c r="AZ1751">
        <v>12.847700120000001</v>
      </c>
      <c r="BA1751" t="s">
        <v>1519</v>
      </c>
      <c r="BB1751" t="s">
        <v>64</v>
      </c>
    </row>
    <row r="1752" spans="1:54" x14ac:dyDescent="0.3">
      <c r="A1752">
        <v>5</v>
      </c>
      <c r="B1752" t="s">
        <v>93</v>
      </c>
      <c r="C1752" s="1">
        <v>40700</v>
      </c>
      <c r="D1752">
        <v>6</v>
      </c>
      <c r="E1752" t="s">
        <v>87</v>
      </c>
      <c r="F1752" t="s">
        <v>73</v>
      </c>
      <c r="G1752">
        <v>4</v>
      </c>
      <c r="H1752">
        <v>2011</v>
      </c>
      <c r="I1752" t="s">
        <v>94</v>
      </c>
      <c r="J1752" t="s">
        <v>94</v>
      </c>
      <c r="K1752" t="s">
        <v>81</v>
      </c>
      <c r="L1752">
        <v>1</v>
      </c>
      <c r="M1752" t="s">
        <v>58</v>
      </c>
      <c r="N1752" t="s">
        <v>9658</v>
      </c>
      <c r="X1752">
        <v>1</v>
      </c>
      <c r="AI1752" t="s">
        <v>31</v>
      </c>
      <c r="AM1752" t="s">
        <v>82</v>
      </c>
      <c r="AT1752" t="s">
        <v>75</v>
      </c>
      <c r="AV1752" t="s">
        <v>95</v>
      </c>
      <c r="AW1752" t="s">
        <v>96</v>
      </c>
      <c r="AX1752" t="s">
        <v>97</v>
      </c>
      <c r="BA1752" t="s">
        <v>98</v>
      </c>
      <c r="BB1752" t="s">
        <v>64</v>
      </c>
    </row>
    <row r="1753" spans="1:54" x14ac:dyDescent="0.3">
      <c r="A1753">
        <v>43</v>
      </c>
      <c r="B1753" t="s">
        <v>232</v>
      </c>
      <c r="C1753" s="1">
        <v>40767</v>
      </c>
      <c r="D1753">
        <v>8</v>
      </c>
      <c r="E1753" t="s">
        <v>212</v>
      </c>
      <c r="F1753" t="s">
        <v>203</v>
      </c>
      <c r="G1753">
        <v>1</v>
      </c>
      <c r="H1753">
        <v>2011</v>
      </c>
      <c r="J1753" t="s">
        <v>233</v>
      </c>
      <c r="K1753" t="s">
        <v>81</v>
      </c>
      <c r="L1753">
        <v>1</v>
      </c>
      <c r="M1753" t="s">
        <v>58</v>
      </c>
      <c r="N1753" t="s">
        <v>9658</v>
      </c>
      <c r="X1753">
        <v>1</v>
      </c>
      <c r="AI1753" t="s">
        <v>31</v>
      </c>
      <c r="AM1753" t="s">
        <v>82</v>
      </c>
      <c r="AT1753" t="s">
        <v>75</v>
      </c>
      <c r="AV1753" t="s">
        <v>234</v>
      </c>
      <c r="BA1753" t="s">
        <v>235</v>
      </c>
      <c r="BB1753" t="s">
        <v>64</v>
      </c>
    </row>
    <row r="1754" spans="1:54" x14ac:dyDescent="0.3">
      <c r="A1754">
        <v>50</v>
      </c>
      <c r="B1754" t="s">
        <v>262</v>
      </c>
      <c r="C1754" s="1">
        <v>40790</v>
      </c>
      <c r="D1754">
        <v>9</v>
      </c>
      <c r="E1754" t="s">
        <v>263</v>
      </c>
      <c r="F1754" t="s">
        <v>56</v>
      </c>
      <c r="G1754">
        <v>0</v>
      </c>
      <c r="H1754">
        <v>2011</v>
      </c>
      <c r="I1754" t="s">
        <v>80</v>
      </c>
      <c r="J1754" t="s">
        <v>80</v>
      </c>
      <c r="K1754" t="s">
        <v>81</v>
      </c>
      <c r="L1754">
        <v>1</v>
      </c>
      <c r="M1754" t="s">
        <v>58</v>
      </c>
      <c r="N1754" t="s">
        <v>9658</v>
      </c>
      <c r="X1754">
        <v>1</v>
      </c>
      <c r="AI1754" t="s">
        <v>31</v>
      </c>
      <c r="AM1754" t="s">
        <v>82</v>
      </c>
      <c r="AT1754" t="s">
        <v>75</v>
      </c>
      <c r="AV1754" t="s">
        <v>264</v>
      </c>
      <c r="AW1754" t="s">
        <v>265</v>
      </c>
      <c r="BA1754" t="s">
        <v>85</v>
      </c>
      <c r="BB1754" t="s">
        <v>64</v>
      </c>
    </row>
    <row r="1755" spans="1:54" x14ac:dyDescent="0.3">
      <c r="A1755">
        <v>65</v>
      </c>
      <c r="B1755" t="s">
        <v>314</v>
      </c>
      <c r="C1755" s="1">
        <v>40835</v>
      </c>
      <c r="D1755">
        <v>10</v>
      </c>
      <c r="E1755" t="s">
        <v>290</v>
      </c>
      <c r="F1755" t="s">
        <v>169</v>
      </c>
      <c r="G1755">
        <v>0</v>
      </c>
      <c r="H1755">
        <v>2011</v>
      </c>
      <c r="I1755" t="s">
        <v>80</v>
      </c>
      <c r="J1755" t="s">
        <v>80</v>
      </c>
      <c r="K1755" t="s">
        <v>81</v>
      </c>
      <c r="L1755">
        <v>2</v>
      </c>
      <c r="M1755" t="s">
        <v>58</v>
      </c>
      <c r="N1755" t="s">
        <v>9658</v>
      </c>
      <c r="AE1755">
        <v>2</v>
      </c>
      <c r="AI1755" t="s">
        <v>31</v>
      </c>
      <c r="AM1755" t="s">
        <v>82</v>
      </c>
      <c r="AT1755" t="s">
        <v>75</v>
      </c>
      <c r="AV1755" t="s">
        <v>313</v>
      </c>
      <c r="BA1755" t="s">
        <v>85</v>
      </c>
      <c r="BB1755" t="s">
        <v>64</v>
      </c>
    </row>
    <row r="1756" spans="1:54" x14ac:dyDescent="0.3">
      <c r="A1756">
        <v>69</v>
      </c>
      <c r="B1756" t="s">
        <v>318</v>
      </c>
      <c r="C1756" s="1">
        <v>40845</v>
      </c>
      <c r="D1756">
        <v>10</v>
      </c>
      <c r="E1756" t="s">
        <v>290</v>
      </c>
      <c r="F1756" t="s">
        <v>206</v>
      </c>
      <c r="G1756">
        <v>2</v>
      </c>
      <c r="H1756">
        <v>2011</v>
      </c>
      <c r="I1756" t="s">
        <v>80</v>
      </c>
      <c r="J1756" t="s">
        <v>80</v>
      </c>
      <c r="K1756" t="s">
        <v>81</v>
      </c>
      <c r="L1756">
        <v>1</v>
      </c>
      <c r="M1756" t="s">
        <v>58</v>
      </c>
      <c r="N1756" t="s">
        <v>9658</v>
      </c>
      <c r="AE1756">
        <v>1</v>
      </c>
      <c r="AI1756" t="s">
        <v>31</v>
      </c>
      <c r="AM1756" t="s">
        <v>82</v>
      </c>
      <c r="AT1756" t="s">
        <v>75</v>
      </c>
      <c r="AV1756" t="s">
        <v>317</v>
      </c>
      <c r="AW1756" t="s">
        <v>319</v>
      </c>
      <c r="BA1756" t="s">
        <v>85</v>
      </c>
      <c r="BB1756" t="s">
        <v>64</v>
      </c>
    </row>
    <row r="1757" spans="1:54" x14ac:dyDescent="0.3">
      <c r="A1757">
        <v>165</v>
      </c>
      <c r="B1757" t="s">
        <v>735</v>
      </c>
      <c r="C1757" s="1">
        <v>40958</v>
      </c>
      <c r="D1757">
        <v>2</v>
      </c>
      <c r="E1757" t="s">
        <v>650</v>
      </c>
      <c r="F1757" t="s">
        <v>56</v>
      </c>
      <c r="G1757">
        <v>0</v>
      </c>
      <c r="H1757">
        <v>2012</v>
      </c>
      <c r="I1757" t="s">
        <v>736</v>
      </c>
      <c r="J1757" t="s">
        <v>736</v>
      </c>
      <c r="K1757" t="s">
        <v>81</v>
      </c>
      <c r="L1757">
        <v>2</v>
      </c>
      <c r="M1757" t="s">
        <v>58</v>
      </c>
      <c r="N1757" t="s">
        <v>9658</v>
      </c>
      <c r="W1757">
        <v>1</v>
      </c>
      <c r="X1757">
        <v>1</v>
      </c>
      <c r="AI1757" t="s">
        <v>31</v>
      </c>
      <c r="AM1757" t="s">
        <v>82</v>
      </c>
      <c r="AT1757" t="s">
        <v>75</v>
      </c>
      <c r="AV1757" t="s">
        <v>737</v>
      </c>
      <c r="AW1757" t="s">
        <v>738</v>
      </c>
      <c r="BA1757" t="s">
        <v>739</v>
      </c>
      <c r="BB1757" t="s">
        <v>64</v>
      </c>
    </row>
    <row r="1758" spans="1:54" x14ac:dyDescent="0.3">
      <c r="A1758">
        <v>167</v>
      </c>
      <c r="B1758" t="s">
        <v>740</v>
      </c>
      <c r="C1758" s="1">
        <v>40960</v>
      </c>
      <c r="D1758">
        <v>2</v>
      </c>
      <c r="E1758" t="s">
        <v>650</v>
      </c>
      <c r="F1758" t="s">
        <v>100</v>
      </c>
      <c r="G1758">
        <v>1</v>
      </c>
      <c r="H1758">
        <v>2012</v>
      </c>
      <c r="I1758" t="s">
        <v>335</v>
      </c>
      <c r="J1758" t="s">
        <v>335</v>
      </c>
      <c r="K1758" t="s">
        <v>336</v>
      </c>
      <c r="L1758">
        <v>2</v>
      </c>
      <c r="M1758" t="s">
        <v>58</v>
      </c>
      <c r="N1758" t="s">
        <v>9658</v>
      </c>
      <c r="X1758">
        <v>1</v>
      </c>
      <c r="AE1758">
        <v>1</v>
      </c>
      <c r="AI1758" t="s">
        <v>31</v>
      </c>
      <c r="AM1758" t="s">
        <v>82</v>
      </c>
      <c r="AT1758" t="s">
        <v>75</v>
      </c>
      <c r="AU1758" t="s">
        <v>741</v>
      </c>
      <c r="AV1758" t="s">
        <v>742</v>
      </c>
      <c r="BA1758" t="s">
        <v>340</v>
      </c>
      <c r="BB1758" t="s">
        <v>64</v>
      </c>
    </row>
    <row r="1759" spans="1:54" x14ac:dyDescent="0.3">
      <c r="A1759">
        <v>197</v>
      </c>
      <c r="B1759" t="s">
        <v>864</v>
      </c>
      <c r="C1759" s="1">
        <v>40977</v>
      </c>
      <c r="D1759">
        <v>3</v>
      </c>
      <c r="E1759" t="s">
        <v>828</v>
      </c>
      <c r="F1759" t="s">
        <v>203</v>
      </c>
      <c r="G1759">
        <v>1</v>
      </c>
      <c r="H1759">
        <v>2012</v>
      </c>
      <c r="I1759" t="s">
        <v>865</v>
      </c>
      <c r="J1759" t="s">
        <v>80</v>
      </c>
      <c r="K1759" t="s">
        <v>81</v>
      </c>
      <c r="L1759">
        <v>1</v>
      </c>
      <c r="M1759" t="s">
        <v>58</v>
      </c>
      <c r="N1759" t="s">
        <v>9658</v>
      </c>
      <c r="X1759">
        <v>1</v>
      </c>
      <c r="AI1759" t="s">
        <v>31</v>
      </c>
      <c r="AM1759" t="s">
        <v>82</v>
      </c>
      <c r="AT1759" t="s">
        <v>75</v>
      </c>
      <c r="AU1759" t="s">
        <v>866</v>
      </c>
      <c r="AV1759" t="s">
        <v>867</v>
      </c>
      <c r="BA1759" t="s">
        <v>85</v>
      </c>
      <c r="BB1759" t="s">
        <v>64</v>
      </c>
    </row>
    <row r="1760" spans="1:54" x14ac:dyDescent="0.3">
      <c r="A1760">
        <v>209</v>
      </c>
      <c r="B1760" t="s">
        <v>913</v>
      </c>
      <c r="C1760" s="1">
        <v>40990</v>
      </c>
      <c r="D1760">
        <v>3</v>
      </c>
      <c r="E1760" t="s">
        <v>828</v>
      </c>
      <c r="F1760" t="s">
        <v>88</v>
      </c>
      <c r="G1760">
        <v>2</v>
      </c>
      <c r="H1760">
        <v>2012</v>
      </c>
      <c r="I1760" t="s">
        <v>80</v>
      </c>
      <c r="J1760" t="s">
        <v>80</v>
      </c>
      <c r="K1760" t="s">
        <v>81</v>
      </c>
      <c r="L1760">
        <v>3</v>
      </c>
      <c r="M1760" t="s">
        <v>58</v>
      </c>
      <c r="N1760" t="s">
        <v>9658</v>
      </c>
      <c r="X1760">
        <v>1</v>
      </c>
      <c r="AE1760">
        <v>2</v>
      </c>
      <c r="AI1760" t="s">
        <v>31</v>
      </c>
      <c r="AM1760" t="s">
        <v>82</v>
      </c>
      <c r="AT1760" t="s">
        <v>75</v>
      </c>
      <c r="AV1760" t="s">
        <v>914</v>
      </c>
      <c r="AW1760" t="s">
        <v>915</v>
      </c>
      <c r="BA1760" t="s">
        <v>85</v>
      </c>
      <c r="BB1760" t="s">
        <v>64</v>
      </c>
    </row>
    <row r="1761" spans="1:54" x14ac:dyDescent="0.3">
      <c r="A1761">
        <v>236</v>
      </c>
      <c r="B1761" t="s">
        <v>1028</v>
      </c>
      <c r="C1761" s="1">
        <v>41016</v>
      </c>
      <c r="D1761">
        <v>4</v>
      </c>
      <c r="E1761" t="s">
        <v>949</v>
      </c>
      <c r="F1761" t="s">
        <v>100</v>
      </c>
      <c r="G1761">
        <v>1</v>
      </c>
      <c r="H1761">
        <v>2012</v>
      </c>
      <c r="I1761" t="s">
        <v>715</v>
      </c>
      <c r="J1761" t="s">
        <v>80</v>
      </c>
      <c r="K1761" t="s">
        <v>81</v>
      </c>
      <c r="L1761">
        <v>1</v>
      </c>
      <c r="M1761" t="s">
        <v>58</v>
      </c>
      <c r="N1761" t="s">
        <v>9658</v>
      </c>
      <c r="X1761">
        <v>1</v>
      </c>
      <c r="AI1761" t="s">
        <v>31</v>
      </c>
      <c r="AM1761" t="s">
        <v>82</v>
      </c>
      <c r="AT1761" t="s">
        <v>75</v>
      </c>
      <c r="AU1761" t="s">
        <v>741</v>
      </c>
      <c r="AV1761" t="s">
        <v>1029</v>
      </c>
      <c r="BA1761" t="s">
        <v>85</v>
      </c>
      <c r="BB1761" t="s">
        <v>64</v>
      </c>
    </row>
    <row r="1762" spans="1:54" x14ac:dyDescent="0.3">
      <c r="A1762">
        <v>261</v>
      </c>
      <c r="B1762" t="s">
        <v>1127</v>
      </c>
      <c r="C1762" s="1">
        <v>41048</v>
      </c>
      <c r="D1762">
        <v>5</v>
      </c>
      <c r="E1762" t="s">
        <v>55</v>
      </c>
      <c r="F1762" t="s">
        <v>206</v>
      </c>
      <c r="G1762">
        <v>2</v>
      </c>
      <c r="H1762">
        <v>2012</v>
      </c>
      <c r="I1762" t="s">
        <v>1128</v>
      </c>
      <c r="J1762" t="s">
        <v>465</v>
      </c>
      <c r="K1762" t="s">
        <v>336</v>
      </c>
      <c r="L1762">
        <v>2</v>
      </c>
      <c r="M1762" t="s">
        <v>58</v>
      </c>
      <c r="N1762" t="s">
        <v>9658</v>
      </c>
      <c r="W1762">
        <v>1</v>
      </c>
      <c r="AE1762">
        <v>1</v>
      </c>
      <c r="AI1762" t="s">
        <v>31</v>
      </c>
      <c r="AM1762" t="s">
        <v>82</v>
      </c>
      <c r="AT1762" t="s">
        <v>75</v>
      </c>
      <c r="AU1762" t="s">
        <v>741</v>
      </c>
      <c r="AV1762" t="s">
        <v>1129</v>
      </c>
      <c r="BA1762" t="s">
        <v>467</v>
      </c>
      <c r="BB1762" t="s">
        <v>64</v>
      </c>
    </row>
    <row r="1763" spans="1:54" x14ac:dyDescent="0.3">
      <c r="A1763">
        <v>297</v>
      </c>
      <c r="B1763" t="s">
        <v>1263</v>
      </c>
      <c r="C1763" s="1">
        <v>41113</v>
      </c>
      <c r="D1763">
        <v>7</v>
      </c>
      <c r="E1763" t="s">
        <v>154</v>
      </c>
      <c r="F1763" t="s">
        <v>73</v>
      </c>
      <c r="G1763">
        <v>0</v>
      </c>
      <c r="H1763">
        <v>2012</v>
      </c>
      <c r="I1763" t="s">
        <v>1264</v>
      </c>
      <c r="J1763" t="s">
        <v>443</v>
      </c>
      <c r="K1763" t="s">
        <v>430</v>
      </c>
      <c r="L1763">
        <v>1</v>
      </c>
      <c r="M1763" t="s">
        <v>58</v>
      </c>
      <c r="N1763" t="s">
        <v>9658</v>
      </c>
      <c r="AE1763">
        <v>1</v>
      </c>
      <c r="AI1763" t="s">
        <v>31</v>
      </c>
      <c r="AM1763" t="s">
        <v>82</v>
      </c>
      <c r="AT1763" t="s">
        <v>75</v>
      </c>
      <c r="AV1763" t="s">
        <v>1265</v>
      </c>
      <c r="AW1763" t="s">
        <v>1266</v>
      </c>
      <c r="BA1763" t="s">
        <v>448</v>
      </c>
      <c r="BB1763" t="s">
        <v>64</v>
      </c>
    </row>
    <row r="1764" spans="1:54" x14ac:dyDescent="0.3">
      <c r="A1764">
        <v>330</v>
      </c>
      <c r="B1764" t="s">
        <v>1402</v>
      </c>
      <c r="C1764" s="1">
        <v>41153</v>
      </c>
      <c r="D1764">
        <v>9</v>
      </c>
      <c r="E1764" t="s">
        <v>263</v>
      </c>
      <c r="F1764" t="s">
        <v>206</v>
      </c>
      <c r="G1764">
        <v>0</v>
      </c>
      <c r="H1764">
        <v>2012</v>
      </c>
      <c r="I1764" t="s">
        <v>1403</v>
      </c>
      <c r="J1764" t="s">
        <v>1404</v>
      </c>
      <c r="K1764" t="s">
        <v>1405</v>
      </c>
      <c r="L1764">
        <v>3</v>
      </c>
      <c r="M1764" t="s">
        <v>58</v>
      </c>
      <c r="N1764" t="s">
        <v>9658</v>
      </c>
      <c r="AE1764">
        <v>3</v>
      </c>
      <c r="AI1764" t="s">
        <v>31</v>
      </c>
      <c r="AT1764" t="s">
        <v>75</v>
      </c>
      <c r="AV1764" t="s">
        <v>1406</v>
      </c>
      <c r="AW1764" t="s">
        <v>1407</v>
      </c>
      <c r="BA1764" t="s">
        <v>1408</v>
      </c>
      <c r="BB1764" t="s">
        <v>64</v>
      </c>
    </row>
    <row r="1765" spans="1:54" x14ac:dyDescent="0.3">
      <c r="A1765">
        <v>502</v>
      </c>
      <c r="B1765" t="s">
        <v>1937</v>
      </c>
      <c r="C1765" s="1">
        <v>41417</v>
      </c>
      <c r="D1765">
        <v>5</v>
      </c>
      <c r="E1765" t="s">
        <v>55</v>
      </c>
      <c r="F1765" t="s">
        <v>88</v>
      </c>
      <c r="G1765">
        <v>1</v>
      </c>
      <c r="H1765">
        <v>2013</v>
      </c>
      <c r="I1765" t="s">
        <v>80</v>
      </c>
      <c r="J1765" t="s">
        <v>80</v>
      </c>
      <c r="K1765" t="s">
        <v>81</v>
      </c>
      <c r="L1765">
        <v>3</v>
      </c>
      <c r="M1765" t="s">
        <v>58</v>
      </c>
      <c r="N1765" t="s">
        <v>9658</v>
      </c>
      <c r="AE1765">
        <v>3</v>
      </c>
      <c r="AI1765" t="s">
        <v>31</v>
      </c>
      <c r="AV1765" t="s">
        <v>1938</v>
      </c>
      <c r="BA1765" t="s">
        <v>85</v>
      </c>
      <c r="BB1765" t="s">
        <v>64</v>
      </c>
    </row>
    <row r="1766" spans="1:54" x14ac:dyDescent="0.3">
      <c r="A1766">
        <v>1616</v>
      </c>
      <c r="B1766" t="s">
        <v>6046</v>
      </c>
      <c r="C1766" s="1">
        <v>42986</v>
      </c>
      <c r="D1766">
        <v>9</v>
      </c>
      <c r="E1766" t="s">
        <v>263</v>
      </c>
      <c r="F1766" t="s">
        <v>203</v>
      </c>
      <c r="H1766">
        <v>2017</v>
      </c>
      <c r="J1766" t="s">
        <v>80</v>
      </c>
      <c r="K1766" t="s">
        <v>81</v>
      </c>
      <c r="L1766">
        <v>2</v>
      </c>
      <c r="M1766" t="s">
        <v>58</v>
      </c>
      <c r="N1766" t="s">
        <v>9600</v>
      </c>
      <c r="V1766">
        <v>2</v>
      </c>
      <c r="AK1766" t="s">
        <v>33</v>
      </c>
      <c r="AT1766" t="s">
        <v>75</v>
      </c>
      <c r="AV1766" t="s">
        <v>6047</v>
      </c>
      <c r="AW1766" t="s">
        <v>6048</v>
      </c>
      <c r="AX1766" t="s">
        <v>6049</v>
      </c>
      <c r="AY1766">
        <v>11.834199910000001</v>
      </c>
      <c r="AZ1766">
        <v>13.063899989999999</v>
      </c>
      <c r="BA1766" t="s">
        <v>85</v>
      </c>
      <c r="BB1766" t="s">
        <v>64</v>
      </c>
    </row>
    <row r="1767" spans="1:54" x14ac:dyDescent="0.3">
      <c r="A1767">
        <v>0</v>
      </c>
      <c r="B1767" t="s">
        <v>54</v>
      </c>
      <c r="C1767" s="1">
        <v>40692</v>
      </c>
      <c r="D1767">
        <v>5</v>
      </c>
      <c r="E1767" t="s">
        <v>55</v>
      </c>
      <c r="F1767" t="s">
        <v>56</v>
      </c>
      <c r="H1767">
        <v>2011</v>
      </c>
      <c r="I1767" t="s">
        <v>57</v>
      </c>
      <c r="J1767" t="s">
        <v>57</v>
      </c>
      <c r="K1767" t="s">
        <v>57</v>
      </c>
      <c r="L1767">
        <v>20</v>
      </c>
      <c r="M1767" t="s">
        <v>58</v>
      </c>
      <c r="N1767" t="s">
        <v>9596</v>
      </c>
      <c r="W1767">
        <v>10</v>
      </c>
      <c r="AE1767">
        <v>10</v>
      </c>
      <c r="AH1767" t="s">
        <v>30</v>
      </c>
      <c r="AN1767" t="s">
        <v>36</v>
      </c>
      <c r="AO1767" t="s">
        <v>59</v>
      </c>
      <c r="AV1767" t="s">
        <v>60</v>
      </c>
      <c r="AW1767" t="s">
        <v>61</v>
      </c>
      <c r="AX1767" t="s">
        <v>62</v>
      </c>
      <c r="BA1767" t="s">
        <v>63</v>
      </c>
      <c r="BB1767" t="s">
        <v>64</v>
      </c>
    </row>
    <row r="1768" spans="1:54" x14ac:dyDescent="0.3">
      <c r="A1768">
        <v>1</v>
      </c>
      <c r="B1768" t="s">
        <v>65</v>
      </c>
      <c r="C1768" s="1">
        <v>40692</v>
      </c>
      <c r="D1768">
        <v>5</v>
      </c>
      <c r="E1768" t="s">
        <v>55</v>
      </c>
      <c r="F1768" t="s">
        <v>56</v>
      </c>
      <c r="G1768">
        <v>0</v>
      </c>
      <c r="H1768">
        <v>2011</v>
      </c>
      <c r="I1768" t="s">
        <v>66</v>
      </c>
      <c r="J1768" t="s">
        <v>67</v>
      </c>
      <c r="K1768" t="s">
        <v>65</v>
      </c>
      <c r="L1768">
        <v>6</v>
      </c>
      <c r="M1768" t="s">
        <v>58</v>
      </c>
      <c r="N1768" t="s">
        <v>9596</v>
      </c>
      <c r="AE1768">
        <v>6</v>
      </c>
      <c r="AH1768" t="s">
        <v>30</v>
      </c>
      <c r="AN1768" t="s">
        <v>36</v>
      </c>
      <c r="AV1768" t="s">
        <v>68</v>
      </c>
      <c r="AW1768" t="s">
        <v>69</v>
      </c>
      <c r="AX1768" t="s">
        <v>70</v>
      </c>
      <c r="BA1768" t="s">
        <v>71</v>
      </c>
      <c r="BB1768" t="s">
        <v>64</v>
      </c>
    </row>
    <row r="1769" spans="1:54" x14ac:dyDescent="0.3">
      <c r="A1769">
        <v>2</v>
      </c>
      <c r="B1769" t="s">
        <v>72</v>
      </c>
      <c r="C1769" s="1">
        <v>40693</v>
      </c>
      <c r="D1769">
        <v>5</v>
      </c>
      <c r="E1769" t="s">
        <v>55</v>
      </c>
      <c r="F1769" t="s">
        <v>73</v>
      </c>
      <c r="G1769">
        <v>1</v>
      </c>
      <c r="H1769">
        <v>2011</v>
      </c>
      <c r="I1769" t="s">
        <v>74</v>
      </c>
      <c r="J1769" t="s">
        <v>67</v>
      </c>
      <c r="K1769" t="s">
        <v>65</v>
      </c>
      <c r="L1769">
        <v>2</v>
      </c>
      <c r="M1769" t="s">
        <v>58</v>
      </c>
      <c r="N1769" t="s">
        <v>9596</v>
      </c>
      <c r="AE1769">
        <v>2</v>
      </c>
      <c r="AH1769" t="s">
        <v>30</v>
      </c>
      <c r="AT1769" t="s">
        <v>75</v>
      </c>
      <c r="AV1769" t="s">
        <v>76</v>
      </c>
      <c r="AW1769" t="s">
        <v>76</v>
      </c>
      <c r="AX1769" t="s">
        <v>77</v>
      </c>
      <c r="BA1769" t="s">
        <v>71</v>
      </c>
      <c r="BB1769" t="s">
        <v>64</v>
      </c>
    </row>
    <row r="1770" spans="1:54" x14ac:dyDescent="0.3">
      <c r="A1770">
        <v>494</v>
      </c>
      <c r="B1770" t="s">
        <v>1907</v>
      </c>
      <c r="C1770" s="1">
        <v>41397</v>
      </c>
      <c r="D1770">
        <v>5</v>
      </c>
      <c r="E1770" t="s">
        <v>55</v>
      </c>
      <c r="F1770" t="s">
        <v>203</v>
      </c>
      <c r="G1770">
        <v>0</v>
      </c>
      <c r="H1770">
        <v>2013</v>
      </c>
      <c r="I1770" t="s">
        <v>1908</v>
      </c>
      <c r="K1770" t="s">
        <v>81</v>
      </c>
      <c r="M1770" t="s">
        <v>58</v>
      </c>
      <c r="N1770" t="s">
        <v>9596</v>
      </c>
      <c r="Z1770">
        <v>0</v>
      </c>
      <c r="AV1770" t="s">
        <v>1909</v>
      </c>
      <c r="BA1770" t="s">
        <v>1910</v>
      </c>
      <c r="BB1770" t="s">
        <v>64</v>
      </c>
    </row>
    <row r="1771" spans="1:54" x14ac:dyDescent="0.3">
      <c r="A1771">
        <v>515</v>
      </c>
      <c r="B1771" t="s">
        <v>1975</v>
      </c>
      <c r="C1771" s="1">
        <v>41456</v>
      </c>
      <c r="D1771">
        <v>7</v>
      </c>
      <c r="E1771" t="s">
        <v>154</v>
      </c>
      <c r="F1771" t="s">
        <v>73</v>
      </c>
      <c r="H1771">
        <v>2013</v>
      </c>
      <c r="J1771" t="s">
        <v>1976</v>
      </c>
      <c r="K1771" t="s">
        <v>81</v>
      </c>
      <c r="L1771">
        <v>10</v>
      </c>
      <c r="M1771" t="s">
        <v>58</v>
      </c>
      <c r="N1771" t="s">
        <v>9596</v>
      </c>
      <c r="AE1771">
        <v>10</v>
      </c>
      <c r="AI1771" t="s">
        <v>31</v>
      </c>
      <c r="AV1771" t="s">
        <v>1977</v>
      </c>
      <c r="BA1771" t="s">
        <v>1978</v>
      </c>
      <c r="BB1771" t="s">
        <v>64</v>
      </c>
    </row>
    <row r="1772" spans="1:54" x14ac:dyDescent="0.3">
      <c r="A1772">
        <v>569</v>
      </c>
      <c r="B1772" t="s">
        <v>2146</v>
      </c>
      <c r="C1772" s="1">
        <v>41571</v>
      </c>
      <c r="D1772">
        <v>10</v>
      </c>
      <c r="E1772" t="s">
        <v>290</v>
      </c>
      <c r="F1772" t="s">
        <v>88</v>
      </c>
      <c r="H1772">
        <v>2013</v>
      </c>
      <c r="I1772" t="s">
        <v>335</v>
      </c>
      <c r="K1772" t="s">
        <v>336</v>
      </c>
      <c r="L1772">
        <v>128</v>
      </c>
      <c r="M1772" t="s">
        <v>58</v>
      </c>
      <c r="N1772" t="s">
        <v>9596</v>
      </c>
      <c r="V1772">
        <v>95</v>
      </c>
      <c r="W1772">
        <v>31</v>
      </c>
      <c r="AE1772">
        <v>2</v>
      </c>
      <c r="AH1772" t="s">
        <v>30</v>
      </c>
      <c r="AI1772" t="s">
        <v>31</v>
      </c>
      <c r="AO1772" t="s">
        <v>59</v>
      </c>
      <c r="AV1772" t="s">
        <v>2147</v>
      </c>
      <c r="AW1772" t="s">
        <v>2148</v>
      </c>
      <c r="AX1772" t="s">
        <v>2149</v>
      </c>
      <c r="BA1772" t="s">
        <v>1459</v>
      </c>
      <c r="BB1772" t="s">
        <v>64</v>
      </c>
    </row>
    <row r="1773" spans="1:54" x14ac:dyDescent="0.3">
      <c r="A1773">
        <v>752</v>
      </c>
      <c r="B1773" t="s">
        <v>2829</v>
      </c>
      <c r="C1773" s="1">
        <v>41842</v>
      </c>
      <c r="D1773">
        <v>7</v>
      </c>
      <c r="E1773" t="s">
        <v>154</v>
      </c>
      <c r="F1773" t="s">
        <v>100</v>
      </c>
      <c r="H1773">
        <v>2014</v>
      </c>
      <c r="I1773" t="s">
        <v>1617</v>
      </c>
      <c r="J1773" t="s">
        <v>233</v>
      </c>
      <c r="K1773" t="s">
        <v>81</v>
      </c>
      <c r="L1773">
        <v>0</v>
      </c>
      <c r="M1773" t="s">
        <v>58</v>
      </c>
      <c r="N1773" t="s">
        <v>9596</v>
      </c>
      <c r="AE1773">
        <v>0</v>
      </c>
      <c r="AH1773" t="s">
        <v>30</v>
      </c>
      <c r="AT1773" t="s">
        <v>75</v>
      </c>
      <c r="AV1773" t="s">
        <v>2830</v>
      </c>
      <c r="AY1773">
        <v>11.8886652</v>
      </c>
      <c r="AZ1773">
        <v>13.14772415</v>
      </c>
      <c r="BA1773" t="s">
        <v>235</v>
      </c>
      <c r="BB1773" t="s">
        <v>64</v>
      </c>
    </row>
    <row r="1774" spans="1:54" x14ac:dyDescent="0.3">
      <c r="A1774">
        <v>781</v>
      </c>
      <c r="B1774" t="s">
        <v>2951</v>
      </c>
      <c r="C1774" s="1">
        <v>41877</v>
      </c>
      <c r="D1774">
        <v>8</v>
      </c>
      <c r="E1774" t="s">
        <v>212</v>
      </c>
      <c r="F1774" t="s">
        <v>100</v>
      </c>
      <c r="H1774">
        <v>2014</v>
      </c>
      <c r="I1774" t="s">
        <v>2952</v>
      </c>
      <c r="J1774" t="s">
        <v>1498</v>
      </c>
      <c r="K1774" t="s">
        <v>81</v>
      </c>
      <c r="L1774">
        <v>3</v>
      </c>
      <c r="M1774" t="s">
        <v>58</v>
      </c>
      <c r="N1774" t="s">
        <v>9596</v>
      </c>
      <c r="AE1774">
        <v>3</v>
      </c>
      <c r="AV1774" t="s">
        <v>2953</v>
      </c>
      <c r="AY1774">
        <v>11.08539963</v>
      </c>
      <c r="AZ1774">
        <v>13.69190025</v>
      </c>
      <c r="BA1774" t="s">
        <v>1499</v>
      </c>
      <c r="BB1774" t="s">
        <v>64</v>
      </c>
    </row>
    <row r="1775" spans="1:54" x14ac:dyDescent="0.3">
      <c r="A1775">
        <v>815</v>
      </c>
      <c r="B1775" t="s">
        <v>3075</v>
      </c>
      <c r="C1775" s="1">
        <v>41915</v>
      </c>
      <c r="D1775">
        <v>10</v>
      </c>
      <c r="E1775" t="s">
        <v>290</v>
      </c>
      <c r="F1775" t="s">
        <v>203</v>
      </c>
      <c r="H1775">
        <v>2014</v>
      </c>
      <c r="I1775" t="s">
        <v>2275</v>
      </c>
      <c r="J1775" t="s">
        <v>736</v>
      </c>
      <c r="K1775" t="s">
        <v>81</v>
      </c>
      <c r="L1775">
        <v>2</v>
      </c>
      <c r="M1775" t="s">
        <v>58</v>
      </c>
      <c r="N1775" t="s">
        <v>9596</v>
      </c>
      <c r="W1775">
        <v>1</v>
      </c>
      <c r="AE1775">
        <v>1</v>
      </c>
      <c r="AL1775" t="s">
        <v>75</v>
      </c>
      <c r="AU1775" t="s">
        <v>3076</v>
      </c>
      <c r="AV1775" t="s">
        <v>3077</v>
      </c>
      <c r="AW1775" t="s">
        <v>3078</v>
      </c>
      <c r="AY1775">
        <v>11.64630032</v>
      </c>
      <c r="AZ1775">
        <v>13.4211998</v>
      </c>
      <c r="BA1775" t="s">
        <v>739</v>
      </c>
      <c r="BB1775" t="s">
        <v>64</v>
      </c>
    </row>
    <row r="1776" spans="1:54" x14ac:dyDescent="0.3">
      <c r="A1776">
        <v>840</v>
      </c>
      <c r="B1776" t="s">
        <v>3165</v>
      </c>
      <c r="C1776" s="1">
        <v>41946</v>
      </c>
      <c r="D1776">
        <v>11</v>
      </c>
      <c r="E1776" t="s">
        <v>327</v>
      </c>
      <c r="F1776" t="s">
        <v>73</v>
      </c>
      <c r="H1776">
        <v>2014</v>
      </c>
      <c r="J1776" t="s">
        <v>478</v>
      </c>
      <c r="K1776" t="s">
        <v>251</v>
      </c>
      <c r="L1776">
        <v>2</v>
      </c>
      <c r="M1776" t="s">
        <v>58</v>
      </c>
      <c r="N1776" t="s">
        <v>9596</v>
      </c>
      <c r="AE1776">
        <v>2</v>
      </c>
      <c r="AL1776" t="s">
        <v>75</v>
      </c>
      <c r="AV1776" t="s">
        <v>3166</v>
      </c>
      <c r="AW1776" t="s">
        <v>3167</v>
      </c>
      <c r="AY1776">
        <v>10.25502968</v>
      </c>
      <c r="AZ1776">
        <v>13.277830120000001</v>
      </c>
      <c r="BA1776" t="s">
        <v>481</v>
      </c>
      <c r="BB1776" t="s">
        <v>64</v>
      </c>
    </row>
    <row r="1777" spans="1:54" x14ac:dyDescent="0.3">
      <c r="A1777">
        <v>860</v>
      </c>
      <c r="B1777" t="s">
        <v>3241</v>
      </c>
      <c r="C1777" s="1">
        <v>41962</v>
      </c>
      <c r="D1777">
        <v>11</v>
      </c>
      <c r="E1777" t="s">
        <v>327</v>
      </c>
      <c r="F1777" t="s">
        <v>169</v>
      </c>
      <c r="H1777">
        <v>2014</v>
      </c>
      <c r="I1777" t="s">
        <v>3242</v>
      </c>
      <c r="J1777" t="s">
        <v>1115</v>
      </c>
      <c r="K1777" t="s">
        <v>81</v>
      </c>
      <c r="L1777">
        <v>45</v>
      </c>
      <c r="M1777" t="s">
        <v>58</v>
      </c>
      <c r="N1777" t="s">
        <v>9596</v>
      </c>
      <c r="AE1777">
        <v>45</v>
      </c>
      <c r="AI1777" t="s">
        <v>31</v>
      </c>
      <c r="AJ1777" t="s">
        <v>32</v>
      </c>
      <c r="AT1777" t="s">
        <v>75</v>
      </c>
      <c r="AV1777" t="s">
        <v>3243</v>
      </c>
      <c r="AW1777" t="s">
        <v>3244</v>
      </c>
      <c r="AX1777" t="s">
        <v>3245</v>
      </c>
      <c r="AY1777">
        <v>11.92249966</v>
      </c>
      <c r="AZ1777">
        <v>13.60130024</v>
      </c>
      <c r="BA1777" t="s">
        <v>1118</v>
      </c>
      <c r="BB1777" t="s">
        <v>64</v>
      </c>
    </row>
    <row r="1778" spans="1:54" x14ac:dyDescent="0.3">
      <c r="A1778">
        <v>978</v>
      </c>
      <c r="B1778" t="s">
        <v>3689</v>
      </c>
      <c r="C1778" s="1">
        <v>42065</v>
      </c>
      <c r="D1778">
        <v>3</v>
      </c>
      <c r="E1778" t="s">
        <v>828</v>
      </c>
      <c r="F1778" t="s">
        <v>73</v>
      </c>
      <c r="H1778">
        <v>2015</v>
      </c>
      <c r="I1778" t="s">
        <v>1876</v>
      </c>
      <c r="J1778" t="s">
        <v>414</v>
      </c>
      <c r="K1778" t="s">
        <v>81</v>
      </c>
      <c r="L1778">
        <v>2</v>
      </c>
      <c r="M1778" t="s">
        <v>58</v>
      </c>
      <c r="N1778" t="s">
        <v>9596</v>
      </c>
      <c r="AE1778">
        <v>2</v>
      </c>
      <c r="AL1778" t="s">
        <v>75</v>
      </c>
      <c r="AT1778" t="s">
        <v>75</v>
      </c>
      <c r="AU1778" t="s">
        <v>3690</v>
      </c>
      <c r="AV1778" t="s">
        <v>3691</v>
      </c>
      <c r="AY1778">
        <v>12.925399779999999</v>
      </c>
      <c r="AZ1778">
        <v>13.559900280000001</v>
      </c>
      <c r="BA1778" t="s">
        <v>417</v>
      </c>
      <c r="BB1778" t="s">
        <v>64</v>
      </c>
    </row>
    <row r="1779" spans="1:54" x14ac:dyDescent="0.3">
      <c r="A1779">
        <v>1001</v>
      </c>
      <c r="B1779" t="s">
        <v>3766</v>
      </c>
      <c r="C1779" s="1">
        <v>42086</v>
      </c>
      <c r="D1779">
        <v>3</v>
      </c>
      <c r="E1779" t="s">
        <v>828</v>
      </c>
      <c r="F1779" t="s">
        <v>73</v>
      </c>
      <c r="H1779">
        <v>2015</v>
      </c>
      <c r="J1779" t="s">
        <v>3767</v>
      </c>
      <c r="K1779" t="s">
        <v>3768</v>
      </c>
      <c r="L1779">
        <v>2</v>
      </c>
      <c r="M1779" t="s">
        <v>58</v>
      </c>
      <c r="N1779" t="s">
        <v>9596</v>
      </c>
      <c r="T1779" t="s">
        <v>3769</v>
      </c>
      <c r="AF1779">
        <v>2</v>
      </c>
      <c r="AL1779" t="s">
        <v>75</v>
      </c>
      <c r="AT1779" t="s">
        <v>75</v>
      </c>
      <c r="AV1779" t="s">
        <v>3770</v>
      </c>
      <c r="AY1779">
        <v>7.108009815</v>
      </c>
      <c r="AZ1779">
        <v>6.692349911</v>
      </c>
      <c r="BA1779" t="s">
        <v>3771</v>
      </c>
      <c r="BB1779" t="s">
        <v>64</v>
      </c>
    </row>
    <row r="1780" spans="1:54" x14ac:dyDescent="0.3">
      <c r="A1780">
        <v>1294</v>
      </c>
      <c r="B1780" t="s">
        <v>4861</v>
      </c>
      <c r="C1780" s="1">
        <v>42402</v>
      </c>
      <c r="D1780">
        <v>2</v>
      </c>
      <c r="E1780" t="s">
        <v>650</v>
      </c>
      <c r="F1780" t="s">
        <v>100</v>
      </c>
      <c r="H1780">
        <v>2016</v>
      </c>
      <c r="J1780" t="s">
        <v>80</v>
      </c>
      <c r="K1780" t="s">
        <v>81</v>
      </c>
      <c r="L1780">
        <v>2</v>
      </c>
      <c r="M1780" t="s">
        <v>58</v>
      </c>
      <c r="N1780" t="s">
        <v>9596</v>
      </c>
      <c r="V1780">
        <v>2</v>
      </c>
      <c r="AK1780" t="s">
        <v>33</v>
      </c>
      <c r="AT1780" t="s">
        <v>75</v>
      </c>
      <c r="AV1780" t="s">
        <v>4862</v>
      </c>
      <c r="AW1780" t="s">
        <v>4863</v>
      </c>
      <c r="AY1780">
        <v>11.848400120000001</v>
      </c>
      <c r="AZ1780">
        <v>13.17329979</v>
      </c>
      <c r="BA1780" t="s">
        <v>85</v>
      </c>
      <c r="BB1780" t="s">
        <v>64</v>
      </c>
    </row>
    <row r="1781" spans="1:54" x14ac:dyDescent="0.3">
      <c r="A1781">
        <v>1375</v>
      </c>
      <c r="B1781" t="s">
        <v>5156</v>
      </c>
      <c r="C1781" s="1">
        <v>42579</v>
      </c>
      <c r="D1781">
        <v>7</v>
      </c>
      <c r="E1781" t="s">
        <v>154</v>
      </c>
      <c r="F1781" t="s">
        <v>88</v>
      </c>
      <c r="H1781">
        <v>2016</v>
      </c>
      <c r="J1781" t="s">
        <v>80</v>
      </c>
      <c r="K1781" t="s">
        <v>81</v>
      </c>
      <c r="L1781">
        <v>0</v>
      </c>
      <c r="M1781" t="s">
        <v>58</v>
      </c>
      <c r="N1781" t="s">
        <v>9596</v>
      </c>
      <c r="AI1781" t="s">
        <v>31</v>
      </c>
      <c r="AT1781" t="s">
        <v>75</v>
      </c>
      <c r="AV1781" t="s">
        <v>5157</v>
      </c>
      <c r="AW1781" t="s">
        <v>5158</v>
      </c>
      <c r="AX1781" t="s">
        <v>5159</v>
      </c>
      <c r="AY1781">
        <v>11.848400120000001</v>
      </c>
      <c r="AZ1781">
        <v>13.17329979</v>
      </c>
      <c r="BA1781" t="s">
        <v>85</v>
      </c>
      <c r="BB1781" t="s">
        <v>64</v>
      </c>
    </row>
    <row r="1782" spans="1:54" x14ac:dyDescent="0.3">
      <c r="A1782">
        <v>1451</v>
      </c>
      <c r="B1782" t="s">
        <v>5439</v>
      </c>
      <c r="C1782" s="1">
        <v>42734</v>
      </c>
      <c r="D1782">
        <v>12</v>
      </c>
      <c r="E1782" t="s">
        <v>390</v>
      </c>
      <c r="F1782" t="s">
        <v>203</v>
      </c>
      <c r="H1782">
        <v>2016</v>
      </c>
      <c r="I1782" t="s">
        <v>4999</v>
      </c>
      <c r="J1782" t="s">
        <v>1609</v>
      </c>
      <c r="K1782" t="s">
        <v>81</v>
      </c>
      <c r="L1782">
        <v>15</v>
      </c>
      <c r="M1782" t="s">
        <v>58</v>
      </c>
      <c r="N1782" t="s">
        <v>9596</v>
      </c>
      <c r="AE1782">
        <v>15</v>
      </c>
      <c r="AI1782" t="s">
        <v>31</v>
      </c>
      <c r="AT1782" t="s">
        <v>75</v>
      </c>
      <c r="AV1782" t="s">
        <v>5440</v>
      </c>
      <c r="AW1782" t="s">
        <v>5441</v>
      </c>
      <c r="AY1782">
        <v>13.09910011</v>
      </c>
      <c r="AZ1782">
        <v>12.511400220000001</v>
      </c>
      <c r="BA1782" t="s">
        <v>1612</v>
      </c>
      <c r="BB1782" t="s">
        <v>64</v>
      </c>
    </row>
    <row r="1783" spans="1:54" x14ac:dyDescent="0.3">
      <c r="A1783">
        <v>1488</v>
      </c>
      <c r="B1783" t="s">
        <v>5582</v>
      </c>
      <c r="C1783" s="1">
        <v>42805</v>
      </c>
      <c r="D1783">
        <v>3</v>
      </c>
      <c r="E1783" t="s">
        <v>828</v>
      </c>
      <c r="F1783" t="s">
        <v>206</v>
      </c>
      <c r="H1783">
        <v>2017</v>
      </c>
      <c r="L1783">
        <v>3</v>
      </c>
      <c r="M1783" t="s">
        <v>58</v>
      </c>
      <c r="N1783" t="s">
        <v>9596</v>
      </c>
      <c r="AI1783" t="s">
        <v>31</v>
      </c>
      <c r="AL1783" t="s">
        <v>75</v>
      </c>
      <c r="AT1783" t="s">
        <v>75</v>
      </c>
      <c r="AV1783" t="s">
        <v>5583</v>
      </c>
      <c r="AW1783" t="s">
        <v>5584</v>
      </c>
      <c r="AX1783" t="s">
        <v>5585</v>
      </c>
      <c r="AY1783">
        <v>9.5595054630000007</v>
      </c>
      <c r="AZ1783">
        <v>8.0778808590000004</v>
      </c>
      <c r="BA1783" t="s">
        <v>3004</v>
      </c>
      <c r="BB1783" t="s">
        <v>64</v>
      </c>
    </row>
    <row r="1784" spans="1:54" x14ac:dyDescent="0.3">
      <c r="A1784">
        <v>1567</v>
      </c>
      <c r="B1784" t="s">
        <v>5862</v>
      </c>
      <c r="C1784" s="1">
        <v>42925</v>
      </c>
      <c r="D1784">
        <v>7</v>
      </c>
      <c r="E1784" t="s">
        <v>154</v>
      </c>
      <c r="F1784" t="s">
        <v>56</v>
      </c>
      <c r="H1784">
        <v>2017</v>
      </c>
      <c r="L1784">
        <v>8</v>
      </c>
      <c r="M1784" t="s">
        <v>58</v>
      </c>
      <c r="N1784" t="s">
        <v>9596</v>
      </c>
      <c r="AE1784">
        <v>8</v>
      </c>
      <c r="AI1784" t="s">
        <v>31</v>
      </c>
      <c r="AT1784" t="s">
        <v>75</v>
      </c>
      <c r="AU1784" t="s">
        <v>5863</v>
      </c>
      <c r="AV1784" t="s">
        <v>5864</v>
      </c>
      <c r="AY1784">
        <v>9.5595054630000007</v>
      </c>
      <c r="AZ1784">
        <v>8.0778808590000004</v>
      </c>
      <c r="BA1784" t="s">
        <v>3004</v>
      </c>
      <c r="BB1784" t="s">
        <v>64</v>
      </c>
    </row>
    <row r="1785" spans="1:54" x14ac:dyDescent="0.3">
      <c r="A1785">
        <v>1792</v>
      </c>
      <c r="B1785" t="s">
        <v>6710</v>
      </c>
      <c r="C1785" s="1">
        <v>43310</v>
      </c>
      <c r="D1785">
        <v>7</v>
      </c>
      <c r="E1785" t="s">
        <v>154</v>
      </c>
      <c r="F1785" t="s">
        <v>56</v>
      </c>
      <c r="H1785">
        <v>2018</v>
      </c>
      <c r="I1785" t="s">
        <v>6711</v>
      </c>
      <c r="L1785">
        <v>6</v>
      </c>
      <c r="M1785" t="s">
        <v>58</v>
      </c>
      <c r="N1785" t="s">
        <v>9596</v>
      </c>
      <c r="AE1785">
        <v>6</v>
      </c>
      <c r="AH1785" t="s">
        <v>30</v>
      </c>
      <c r="AT1785" t="s">
        <v>75</v>
      </c>
      <c r="AV1785" t="s">
        <v>6712</v>
      </c>
      <c r="AY1785">
        <v>5.6973009000000001</v>
      </c>
      <c r="AZ1785">
        <v>12.742408749999999</v>
      </c>
      <c r="BA1785" t="s">
        <v>3004</v>
      </c>
      <c r="BB1785" t="s">
        <v>64</v>
      </c>
    </row>
    <row r="1786" spans="1:54" x14ac:dyDescent="0.3">
      <c r="A1786">
        <v>1831</v>
      </c>
      <c r="B1786" t="s">
        <v>6876</v>
      </c>
      <c r="C1786" s="1">
        <v>43414</v>
      </c>
      <c r="D1786">
        <v>11</v>
      </c>
      <c r="E1786" t="s">
        <v>327</v>
      </c>
      <c r="F1786" t="s">
        <v>206</v>
      </c>
      <c r="H1786">
        <v>2018</v>
      </c>
      <c r="I1786" t="s">
        <v>6877</v>
      </c>
      <c r="J1786" t="s">
        <v>696</v>
      </c>
      <c r="K1786" t="s">
        <v>81</v>
      </c>
      <c r="L1786">
        <v>1</v>
      </c>
      <c r="M1786" t="s">
        <v>58</v>
      </c>
      <c r="N1786" t="s">
        <v>9596</v>
      </c>
      <c r="AE1786">
        <v>1</v>
      </c>
      <c r="AT1786" t="s">
        <v>75</v>
      </c>
      <c r="AV1786" t="s">
        <v>6878</v>
      </c>
      <c r="AW1786" t="s">
        <v>6879</v>
      </c>
      <c r="AX1786" t="s">
        <v>6880</v>
      </c>
      <c r="AY1786">
        <v>11.799060000000001</v>
      </c>
      <c r="AZ1786">
        <v>13.197159770000001</v>
      </c>
      <c r="BA1786" t="s">
        <v>699</v>
      </c>
      <c r="BB1786" t="s">
        <v>64</v>
      </c>
    </row>
    <row r="1787" spans="1:54" x14ac:dyDescent="0.3">
      <c r="A1787">
        <v>1849</v>
      </c>
      <c r="B1787" t="s">
        <v>6945</v>
      </c>
      <c r="C1787" s="1">
        <v>43433</v>
      </c>
      <c r="D1787">
        <v>11</v>
      </c>
      <c r="E1787" t="s">
        <v>327</v>
      </c>
      <c r="F1787" t="s">
        <v>88</v>
      </c>
      <c r="H1787">
        <v>2018</v>
      </c>
      <c r="I1787" t="s">
        <v>2103</v>
      </c>
      <c r="J1787" t="s">
        <v>233</v>
      </c>
      <c r="K1787" t="s">
        <v>81</v>
      </c>
      <c r="L1787">
        <v>8</v>
      </c>
      <c r="M1787" t="s">
        <v>58</v>
      </c>
      <c r="N1787" t="s">
        <v>9596</v>
      </c>
      <c r="W1787">
        <v>8</v>
      </c>
      <c r="AE1787">
        <v>1</v>
      </c>
      <c r="AI1787" t="s">
        <v>31</v>
      </c>
      <c r="AT1787" t="s">
        <v>75</v>
      </c>
      <c r="AV1787" t="s">
        <v>6946</v>
      </c>
      <c r="AW1787" t="s">
        <v>6947</v>
      </c>
      <c r="AX1787" t="s">
        <v>6948</v>
      </c>
      <c r="AY1787">
        <v>12.369809999999999</v>
      </c>
      <c r="AZ1787">
        <v>14.21105957</v>
      </c>
      <c r="BA1787" t="s">
        <v>235</v>
      </c>
      <c r="BB1787" t="s">
        <v>64</v>
      </c>
    </row>
    <row r="1788" spans="1:54" x14ac:dyDescent="0.3">
      <c r="A1788">
        <v>2031</v>
      </c>
      <c r="B1788" t="s">
        <v>7644</v>
      </c>
      <c r="C1788" s="1">
        <v>43733</v>
      </c>
      <c r="D1788">
        <v>9</v>
      </c>
      <c r="E1788" t="s">
        <v>263</v>
      </c>
      <c r="F1788" t="s">
        <v>169</v>
      </c>
      <c r="H1788">
        <v>2019</v>
      </c>
      <c r="K1788" t="s">
        <v>81</v>
      </c>
      <c r="L1788">
        <v>1</v>
      </c>
      <c r="M1788" t="s">
        <v>58</v>
      </c>
      <c r="N1788" t="s">
        <v>9596</v>
      </c>
      <c r="AE1788">
        <v>1</v>
      </c>
      <c r="AI1788" t="s">
        <v>31</v>
      </c>
      <c r="AT1788" t="s">
        <v>75</v>
      </c>
      <c r="AU1788" t="s">
        <v>7645</v>
      </c>
      <c r="AV1788" t="s">
        <v>7646</v>
      </c>
      <c r="AW1788" t="s">
        <v>7647</v>
      </c>
      <c r="AX1788" t="s">
        <v>7648</v>
      </c>
      <c r="AY1788">
        <v>11.890472000000001</v>
      </c>
      <c r="AZ1788">
        <v>13.147645949999999</v>
      </c>
      <c r="BA1788" t="s">
        <v>1910</v>
      </c>
      <c r="BB1788" t="s">
        <v>64</v>
      </c>
    </row>
    <row r="1789" spans="1:54" x14ac:dyDescent="0.3">
      <c r="A1789">
        <v>2086</v>
      </c>
      <c r="B1789" t="s">
        <v>7836</v>
      </c>
      <c r="C1789" s="1">
        <v>43824</v>
      </c>
      <c r="D1789">
        <v>12</v>
      </c>
      <c r="E1789" t="s">
        <v>390</v>
      </c>
      <c r="F1789" t="s">
        <v>169</v>
      </c>
      <c r="H1789">
        <v>2019</v>
      </c>
      <c r="K1789" t="s">
        <v>81</v>
      </c>
      <c r="L1789">
        <v>11</v>
      </c>
      <c r="M1789" t="s">
        <v>58</v>
      </c>
      <c r="N1789" t="s">
        <v>9596</v>
      </c>
      <c r="AE1789">
        <v>11</v>
      </c>
      <c r="AI1789" t="s">
        <v>31</v>
      </c>
      <c r="AL1789" t="s">
        <v>75</v>
      </c>
      <c r="AT1789" t="s">
        <v>75</v>
      </c>
      <c r="AV1789" t="s">
        <v>7837</v>
      </c>
      <c r="AW1789" t="s">
        <v>7838</v>
      </c>
      <c r="AX1789" t="s">
        <v>7839</v>
      </c>
      <c r="AY1789">
        <v>11.890472000000001</v>
      </c>
      <c r="AZ1789">
        <v>13.147645949999999</v>
      </c>
      <c r="BA1789" t="s">
        <v>1910</v>
      </c>
      <c r="BB1789" t="s">
        <v>64</v>
      </c>
    </row>
    <row r="1790" spans="1:54" x14ac:dyDescent="0.3">
      <c r="A1790">
        <v>2097</v>
      </c>
      <c r="B1790" t="s">
        <v>7880</v>
      </c>
      <c r="C1790" s="1">
        <v>43836</v>
      </c>
      <c r="D1790">
        <v>1</v>
      </c>
      <c r="E1790" t="s">
        <v>500</v>
      </c>
      <c r="F1790" t="s">
        <v>73</v>
      </c>
      <c r="H1790">
        <v>2020</v>
      </c>
      <c r="I1790" t="s">
        <v>7881</v>
      </c>
      <c r="J1790" t="s">
        <v>736</v>
      </c>
      <c r="K1790" t="s">
        <v>81</v>
      </c>
      <c r="L1790">
        <v>3</v>
      </c>
      <c r="M1790" t="s">
        <v>58</v>
      </c>
      <c r="N1790" t="s">
        <v>9596</v>
      </c>
      <c r="W1790">
        <v>3</v>
      </c>
      <c r="AI1790" t="s">
        <v>31</v>
      </c>
      <c r="AT1790" t="s">
        <v>75</v>
      </c>
      <c r="AV1790" t="s">
        <v>7882</v>
      </c>
      <c r="AY1790">
        <v>11.653309999999999</v>
      </c>
      <c r="AZ1790">
        <v>13.411040310000001</v>
      </c>
      <c r="BA1790" t="s">
        <v>739</v>
      </c>
      <c r="BB1790" t="s">
        <v>64</v>
      </c>
    </row>
    <row r="1791" spans="1:54" x14ac:dyDescent="0.3">
      <c r="A1791">
        <v>2100</v>
      </c>
      <c r="B1791" t="s">
        <v>7892</v>
      </c>
      <c r="C1791" s="1">
        <v>43840</v>
      </c>
      <c r="D1791">
        <v>1</v>
      </c>
      <c r="E1791" t="s">
        <v>500</v>
      </c>
      <c r="F1791" t="s">
        <v>203</v>
      </c>
      <c r="H1791">
        <v>2020</v>
      </c>
      <c r="I1791" t="s">
        <v>3761</v>
      </c>
      <c r="J1791" t="s">
        <v>736</v>
      </c>
      <c r="K1791" t="s">
        <v>81</v>
      </c>
      <c r="L1791">
        <v>3</v>
      </c>
      <c r="M1791" t="s">
        <v>58</v>
      </c>
      <c r="N1791" t="s">
        <v>9596</v>
      </c>
      <c r="AB1791">
        <v>7</v>
      </c>
      <c r="AE1791">
        <v>3</v>
      </c>
      <c r="AT1791" t="s">
        <v>75</v>
      </c>
      <c r="AV1791" t="s">
        <v>7893</v>
      </c>
      <c r="AW1791" t="s">
        <v>7894</v>
      </c>
      <c r="AX1791" t="s">
        <v>7895</v>
      </c>
      <c r="AY1791">
        <v>11.653309999999999</v>
      </c>
      <c r="AZ1791">
        <v>13.411040310000001</v>
      </c>
      <c r="BA1791" t="s">
        <v>739</v>
      </c>
      <c r="BB1791" t="s">
        <v>64</v>
      </c>
    </row>
    <row r="1792" spans="1:54" x14ac:dyDescent="0.3">
      <c r="A1792">
        <v>2107</v>
      </c>
      <c r="B1792" t="s">
        <v>7917</v>
      </c>
      <c r="C1792" s="1">
        <v>43850</v>
      </c>
      <c r="D1792">
        <v>1</v>
      </c>
      <c r="E1792" t="s">
        <v>500</v>
      </c>
      <c r="F1792" t="s">
        <v>73</v>
      </c>
      <c r="H1792">
        <v>2020</v>
      </c>
      <c r="J1792" t="s">
        <v>2356</v>
      </c>
      <c r="K1792" t="s">
        <v>251</v>
      </c>
      <c r="L1792">
        <v>1</v>
      </c>
      <c r="M1792" t="s">
        <v>58</v>
      </c>
      <c r="N1792" t="s">
        <v>9596</v>
      </c>
      <c r="AE1792">
        <v>1</v>
      </c>
      <c r="AT1792" t="s">
        <v>75</v>
      </c>
      <c r="AV1792" t="s">
        <v>7918</v>
      </c>
      <c r="AW1792" t="s">
        <v>7919</v>
      </c>
      <c r="AX1792" t="s">
        <v>7920</v>
      </c>
      <c r="AY1792">
        <v>10.63081</v>
      </c>
      <c r="AZ1792">
        <v>13.395569800000001</v>
      </c>
      <c r="BA1792" t="s">
        <v>2359</v>
      </c>
      <c r="BB1792" t="s">
        <v>64</v>
      </c>
    </row>
    <row r="1793" spans="1:54" x14ac:dyDescent="0.3">
      <c r="A1793">
        <v>2204</v>
      </c>
      <c r="B1793" t="s">
        <v>8256</v>
      </c>
      <c r="C1793" s="1">
        <v>44034</v>
      </c>
      <c r="D1793">
        <v>7</v>
      </c>
      <c r="E1793" t="s">
        <v>154</v>
      </c>
      <c r="F1793" t="s">
        <v>169</v>
      </c>
      <c r="H1793">
        <v>2020</v>
      </c>
      <c r="K1793" t="s">
        <v>81</v>
      </c>
      <c r="L1793">
        <v>5</v>
      </c>
      <c r="M1793" t="s">
        <v>58</v>
      </c>
      <c r="N1793" t="s">
        <v>9596</v>
      </c>
      <c r="AE1793">
        <v>5</v>
      </c>
      <c r="AI1793" t="s">
        <v>31</v>
      </c>
      <c r="AT1793" t="s">
        <v>75</v>
      </c>
      <c r="AV1793" t="s">
        <v>8257</v>
      </c>
      <c r="AW1793" t="s">
        <v>8258</v>
      </c>
      <c r="AX1793" t="s">
        <v>8259</v>
      </c>
      <c r="AY1793">
        <v>11.908659999999999</v>
      </c>
      <c r="AZ1793">
        <v>13.160327909999999</v>
      </c>
      <c r="BA1793" t="s">
        <v>1910</v>
      </c>
      <c r="BB1793" t="s">
        <v>64</v>
      </c>
    </row>
    <row r="1794" spans="1:54" x14ac:dyDescent="0.3">
      <c r="A1794">
        <v>2253</v>
      </c>
      <c r="B1794" t="s">
        <v>8428</v>
      </c>
      <c r="C1794" s="1">
        <v>44138</v>
      </c>
      <c r="D1794">
        <v>11</v>
      </c>
      <c r="E1794" t="s">
        <v>327</v>
      </c>
      <c r="F1794" t="s">
        <v>100</v>
      </c>
      <c r="H1794">
        <v>2020</v>
      </c>
      <c r="J1794" t="s">
        <v>879</v>
      </c>
      <c r="K1794" t="s">
        <v>81</v>
      </c>
      <c r="L1794">
        <v>1</v>
      </c>
      <c r="M1794" t="s">
        <v>58</v>
      </c>
      <c r="N1794" t="s">
        <v>9596</v>
      </c>
      <c r="V1794">
        <v>1</v>
      </c>
      <c r="AI1794" t="s">
        <v>31</v>
      </c>
      <c r="AT1794" t="s">
        <v>75</v>
      </c>
      <c r="AV1794" t="s">
        <v>8425</v>
      </c>
      <c r="AW1794" t="s">
        <v>8426</v>
      </c>
      <c r="AX1794" t="s">
        <v>8427</v>
      </c>
      <c r="AY1794">
        <v>11.518890000000001</v>
      </c>
      <c r="AZ1794">
        <v>13.68416977</v>
      </c>
      <c r="BA1794" t="s">
        <v>882</v>
      </c>
      <c r="BB1794" t="s">
        <v>64</v>
      </c>
    </row>
    <row r="1795" spans="1:54" x14ac:dyDescent="0.3">
      <c r="A1795">
        <v>2440</v>
      </c>
      <c r="B1795" t="s">
        <v>9128</v>
      </c>
      <c r="C1795" s="1">
        <v>44617</v>
      </c>
      <c r="D1795">
        <v>2</v>
      </c>
      <c r="E1795" t="s">
        <v>650</v>
      </c>
      <c r="F1795" t="s">
        <v>203</v>
      </c>
      <c r="H1795">
        <v>2022</v>
      </c>
      <c r="I1795" t="s">
        <v>9129</v>
      </c>
      <c r="J1795" t="s">
        <v>9005</v>
      </c>
      <c r="K1795" t="s">
        <v>190</v>
      </c>
      <c r="L1795">
        <v>0</v>
      </c>
      <c r="M1795" t="s">
        <v>58</v>
      </c>
      <c r="N1795" t="s">
        <v>9734</v>
      </c>
      <c r="AE1795">
        <v>0</v>
      </c>
      <c r="AH1795" t="s">
        <v>30</v>
      </c>
      <c r="AT1795" t="s">
        <v>75</v>
      </c>
      <c r="AV1795" t="s">
        <v>9130</v>
      </c>
      <c r="AW1795" t="s">
        <v>9131</v>
      </c>
      <c r="AX1795" t="s">
        <v>9132</v>
      </c>
      <c r="AY1795">
        <v>9.9773083000000007</v>
      </c>
      <c r="AZ1795">
        <v>6.8235311510000001</v>
      </c>
      <c r="BA1795" t="s">
        <v>9009</v>
      </c>
      <c r="BB1795" t="s">
        <v>64</v>
      </c>
    </row>
    <row r="1796" spans="1:54" x14ac:dyDescent="0.3">
      <c r="A1796">
        <v>943</v>
      </c>
      <c r="B1796" t="s">
        <v>3563</v>
      </c>
      <c r="C1796" s="1">
        <v>42044</v>
      </c>
      <c r="D1796">
        <v>2</v>
      </c>
      <c r="E1796" t="s">
        <v>650</v>
      </c>
      <c r="F1796" t="s">
        <v>73</v>
      </c>
      <c r="H1796">
        <v>2015</v>
      </c>
      <c r="I1796" t="s">
        <v>3549</v>
      </c>
      <c r="J1796" t="s">
        <v>3549</v>
      </c>
      <c r="K1796" t="s">
        <v>3549</v>
      </c>
      <c r="L1796">
        <v>5</v>
      </c>
      <c r="M1796" t="s">
        <v>58</v>
      </c>
      <c r="N1796" t="s">
        <v>9735</v>
      </c>
      <c r="AE1796">
        <v>5</v>
      </c>
      <c r="AH1796" t="s">
        <v>30</v>
      </c>
      <c r="AI1796" t="s">
        <v>31</v>
      </c>
      <c r="AO1796" t="s">
        <v>59</v>
      </c>
      <c r="AT1796" t="s">
        <v>75</v>
      </c>
      <c r="AU1796" t="s">
        <v>3564</v>
      </c>
      <c r="AV1796" t="s">
        <v>3565</v>
      </c>
      <c r="AW1796" t="s">
        <v>3566</v>
      </c>
      <c r="AY1796">
        <v>13.311369900000001</v>
      </c>
      <c r="AZ1796">
        <v>12.60937023</v>
      </c>
      <c r="BA1796" t="s">
        <v>3559</v>
      </c>
      <c r="BB1796" t="s">
        <v>64</v>
      </c>
    </row>
    <row r="1797" spans="1:54" x14ac:dyDescent="0.3">
      <c r="A1797">
        <v>946</v>
      </c>
      <c r="B1797" t="s">
        <v>3576</v>
      </c>
      <c r="C1797" s="1">
        <v>42046</v>
      </c>
      <c r="D1797">
        <v>2</v>
      </c>
      <c r="E1797" t="s">
        <v>650</v>
      </c>
      <c r="F1797" t="s">
        <v>169</v>
      </c>
      <c r="H1797">
        <v>2015</v>
      </c>
      <c r="I1797" t="s">
        <v>3549</v>
      </c>
      <c r="J1797" t="s">
        <v>3549</v>
      </c>
      <c r="K1797" t="s">
        <v>3549</v>
      </c>
      <c r="L1797">
        <v>2</v>
      </c>
      <c r="M1797" t="s">
        <v>58</v>
      </c>
      <c r="N1797" t="s">
        <v>9735</v>
      </c>
      <c r="V1797">
        <v>2</v>
      </c>
      <c r="AK1797" t="s">
        <v>33</v>
      </c>
      <c r="AT1797" t="s">
        <v>75</v>
      </c>
      <c r="AV1797" t="s">
        <v>3577</v>
      </c>
      <c r="AY1797">
        <v>13.311369900000001</v>
      </c>
      <c r="AZ1797">
        <v>12.60937023</v>
      </c>
      <c r="BA1797" t="s">
        <v>3559</v>
      </c>
      <c r="BB1797" t="s">
        <v>64</v>
      </c>
    </row>
    <row r="1798" spans="1:54" x14ac:dyDescent="0.3">
      <c r="A1798">
        <v>964</v>
      </c>
      <c r="B1798" t="s">
        <v>3641</v>
      </c>
      <c r="C1798" s="1">
        <v>42055</v>
      </c>
      <c r="D1798">
        <v>2</v>
      </c>
      <c r="E1798" t="s">
        <v>650</v>
      </c>
      <c r="F1798" t="s">
        <v>203</v>
      </c>
      <c r="H1798">
        <v>2015</v>
      </c>
      <c r="L1798">
        <v>23</v>
      </c>
      <c r="M1798" t="s">
        <v>58</v>
      </c>
      <c r="N1798" t="s">
        <v>9735</v>
      </c>
      <c r="V1798">
        <v>15</v>
      </c>
      <c r="W1798">
        <v>7</v>
      </c>
      <c r="AE1798">
        <v>1</v>
      </c>
      <c r="AI1798" t="s">
        <v>31</v>
      </c>
      <c r="AT1798" t="s">
        <v>75</v>
      </c>
      <c r="AU1798" t="s">
        <v>3642</v>
      </c>
      <c r="AV1798" t="s">
        <v>3643</v>
      </c>
      <c r="AW1798" t="s">
        <v>3644</v>
      </c>
      <c r="AX1798" t="s">
        <v>3645</v>
      </c>
      <c r="AY1798">
        <v>14.252777999999999</v>
      </c>
      <c r="AZ1798">
        <v>13.110833</v>
      </c>
      <c r="BA1798" t="s">
        <v>3004</v>
      </c>
      <c r="BB1798" t="s">
        <v>64</v>
      </c>
    </row>
    <row r="1799" spans="1:54" x14ac:dyDescent="0.3">
      <c r="A1799">
        <v>969</v>
      </c>
      <c r="B1799" t="s">
        <v>3658</v>
      </c>
      <c r="C1799" s="1">
        <v>42059</v>
      </c>
      <c r="D1799">
        <v>2</v>
      </c>
      <c r="E1799" t="s">
        <v>650</v>
      </c>
      <c r="F1799" t="s">
        <v>100</v>
      </c>
      <c r="H1799">
        <v>2015</v>
      </c>
      <c r="I1799" t="s">
        <v>3548</v>
      </c>
      <c r="J1799" t="s">
        <v>3548</v>
      </c>
      <c r="K1799" t="s">
        <v>3549</v>
      </c>
      <c r="L1799">
        <v>2</v>
      </c>
      <c r="M1799" t="s">
        <v>58</v>
      </c>
      <c r="N1799" t="s">
        <v>9735</v>
      </c>
      <c r="W1799">
        <v>2</v>
      </c>
      <c r="AH1799" t="s">
        <v>30</v>
      </c>
      <c r="AT1799" t="s">
        <v>75</v>
      </c>
      <c r="AV1799" t="s">
        <v>3659</v>
      </c>
      <c r="AY1799">
        <v>9.6563396449999992</v>
      </c>
      <c r="AZ1799">
        <v>6.5312199590000004</v>
      </c>
      <c r="BA1799" t="s">
        <v>3553</v>
      </c>
      <c r="BB1799" t="s">
        <v>64</v>
      </c>
    </row>
    <row r="1800" spans="1:54" x14ac:dyDescent="0.3">
      <c r="A1800">
        <v>980</v>
      </c>
      <c r="B1800" t="s">
        <v>3696</v>
      </c>
      <c r="C1800" s="1">
        <v>42067</v>
      </c>
      <c r="D1800">
        <v>3</v>
      </c>
      <c r="E1800" t="s">
        <v>828</v>
      </c>
      <c r="F1800" t="s">
        <v>169</v>
      </c>
      <c r="H1800">
        <v>2015</v>
      </c>
      <c r="I1800" t="s">
        <v>3549</v>
      </c>
      <c r="J1800" t="s">
        <v>3549</v>
      </c>
      <c r="K1800" t="s">
        <v>3549</v>
      </c>
      <c r="L1800">
        <v>4</v>
      </c>
      <c r="M1800" t="s">
        <v>58</v>
      </c>
      <c r="N1800" t="s">
        <v>9735</v>
      </c>
      <c r="V1800">
        <v>2</v>
      </c>
      <c r="W1800">
        <v>2</v>
      </c>
      <c r="AH1800" t="s">
        <v>30</v>
      </c>
      <c r="AT1800" t="s">
        <v>75</v>
      </c>
      <c r="AU1800" t="s">
        <v>3697</v>
      </c>
      <c r="AV1800" t="s">
        <v>3698</v>
      </c>
      <c r="AY1800">
        <v>13.311369900000001</v>
      </c>
      <c r="AZ1800">
        <v>12.60937023</v>
      </c>
      <c r="BA1800" t="s">
        <v>3559</v>
      </c>
      <c r="BB1800" t="s">
        <v>64</v>
      </c>
    </row>
    <row r="1801" spans="1:54" x14ac:dyDescent="0.3">
      <c r="A1801">
        <v>1034</v>
      </c>
      <c r="B1801" t="s">
        <v>3887</v>
      </c>
      <c r="C1801" s="1">
        <v>42130</v>
      </c>
      <c r="D1801">
        <v>5</v>
      </c>
      <c r="E1801" t="s">
        <v>55</v>
      </c>
      <c r="F1801" t="s">
        <v>169</v>
      </c>
      <c r="H1801">
        <v>2015</v>
      </c>
      <c r="L1801">
        <v>5</v>
      </c>
      <c r="M1801" t="s">
        <v>58</v>
      </c>
      <c r="N1801" t="s">
        <v>9735</v>
      </c>
      <c r="AE1801">
        <v>5</v>
      </c>
      <c r="AT1801" t="s">
        <v>75</v>
      </c>
      <c r="AV1801" t="s">
        <v>3888</v>
      </c>
      <c r="AY1801">
        <v>13.05</v>
      </c>
      <c r="AZ1801">
        <v>3.2</v>
      </c>
      <c r="BA1801" t="s">
        <v>3004</v>
      </c>
      <c r="BB1801" t="s">
        <v>64</v>
      </c>
    </row>
    <row r="1802" spans="1:54" x14ac:dyDescent="0.3">
      <c r="A1802">
        <v>1076</v>
      </c>
      <c r="B1802" t="s">
        <v>4045</v>
      </c>
      <c r="C1802" s="1">
        <v>42172</v>
      </c>
      <c r="D1802">
        <v>6</v>
      </c>
      <c r="E1802" t="s">
        <v>87</v>
      </c>
      <c r="F1802" t="s">
        <v>169</v>
      </c>
      <c r="H1802">
        <v>2015</v>
      </c>
      <c r="I1802" t="s">
        <v>3549</v>
      </c>
      <c r="J1802" t="s">
        <v>3549</v>
      </c>
      <c r="K1802" t="s">
        <v>3549</v>
      </c>
      <c r="L1802">
        <v>40</v>
      </c>
      <c r="M1802" t="s">
        <v>58</v>
      </c>
      <c r="N1802" t="s">
        <v>9735</v>
      </c>
      <c r="AE1802">
        <v>40</v>
      </c>
      <c r="AI1802" t="s">
        <v>31</v>
      </c>
      <c r="AL1802" t="s">
        <v>75</v>
      </c>
      <c r="AT1802" t="s">
        <v>75</v>
      </c>
      <c r="AV1802" t="s">
        <v>4046</v>
      </c>
      <c r="AW1802" t="s">
        <v>4047</v>
      </c>
      <c r="AX1802" t="s">
        <v>4048</v>
      </c>
      <c r="AY1802">
        <v>13.31137</v>
      </c>
      <c r="AZ1802">
        <v>12.60937023</v>
      </c>
      <c r="BA1802" t="s">
        <v>3559</v>
      </c>
      <c r="BB1802" t="s">
        <v>64</v>
      </c>
    </row>
    <row r="1803" spans="1:54" x14ac:dyDescent="0.3">
      <c r="A1803">
        <v>1081</v>
      </c>
      <c r="B1803" t="s">
        <v>4060</v>
      </c>
      <c r="C1803" s="1">
        <v>42178</v>
      </c>
      <c r="D1803">
        <v>6</v>
      </c>
      <c r="E1803" t="s">
        <v>87</v>
      </c>
      <c r="F1803" t="s">
        <v>100</v>
      </c>
      <c r="H1803">
        <v>2015</v>
      </c>
      <c r="L1803">
        <v>5</v>
      </c>
      <c r="M1803" t="s">
        <v>58</v>
      </c>
      <c r="N1803" t="s">
        <v>9735</v>
      </c>
      <c r="AE1803">
        <v>5</v>
      </c>
      <c r="AL1803" t="s">
        <v>75</v>
      </c>
      <c r="AT1803" t="s">
        <v>75</v>
      </c>
      <c r="AV1803" t="s">
        <v>4061</v>
      </c>
      <c r="AY1803">
        <v>13.69661</v>
      </c>
      <c r="AZ1803">
        <v>13.31583</v>
      </c>
      <c r="BA1803" t="s">
        <v>3004</v>
      </c>
      <c r="BB1803" t="s">
        <v>64</v>
      </c>
    </row>
    <row r="1804" spans="1:54" x14ac:dyDescent="0.3">
      <c r="A1804">
        <v>1100</v>
      </c>
      <c r="B1804" t="s">
        <v>4131</v>
      </c>
      <c r="C1804" s="1">
        <v>42194</v>
      </c>
      <c r="D1804">
        <v>7</v>
      </c>
      <c r="E1804" t="s">
        <v>154</v>
      </c>
      <c r="F1804" t="s">
        <v>88</v>
      </c>
      <c r="H1804">
        <v>2015</v>
      </c>
      <c r="L1804">
        <v>5</v>
      </c>
      <c r="M1804" t="s">
        <v>58</v>
      </c>
      <c r="N1804" t="s">
        <v>9735</v>
      </c>
      <c r="AE1804">
        <v>5</v>
      </c>
      <c r="AL1804" t="s">
        <v>75</v>
      </c>
      <c r="AT1804" t="s">
        <v>75</v>
      </c>
      <c r="AV1804" t="s">
        <v>4132</v>
      </c>
      <c r="AY1804">
        <v>13.69661</v>
      </c>
      <c r="AZ1804">
        <v>13.31583</v>
      </c>
      <c r="BA1804" t="s">
        <v>3004</v>
      </c>
      <c r="BB1804" t="s">
        <v>64</v>
      </c>
    </row>
    <row r="1805" spans="1:54" x14ac:dyDescent="0.3">
      <c r="A1805">
        <v>1105</v>
      </c>
      <c r="B1805" t="s">
        <v>4146</v>
      </c>
      <c r="C1805" s="1">
        <v>42196</v>
      </c>
      <c r="D1805">
        <v>7</v>
      </c>
      <c r="E1805" t="s">
        <v>154</v>
      </c>
      <c r="F1805" t="s">
        <v>206</v>
      </c>
      <c r="H1805">
        <v>2015</v>
      </c>
      <c r="I1805" t="s">
        <v>3549</v>
      </c>
      <c r="J1805" t="s">
        <v>3549</v>
      </c>
      <c r="K1805" t="s">
        <v>3549</v>
      </c>
      <c r="L1805">
        <v>4</v>
      </c>
      <c r="M1805" t="s">
        <v>58</v>
      </c>
      <c r="N1805" t="s">
        <v>9735</v>
      </c>
      <c r="V1805">
        <v>3</v>
      </c>
      <c r="W1805">
        <v>1</v>
      </c>
      <c r="AO1805" t="s">
        <v>59</v>
      </c>
      <c r="AU1805" t="s">
        <v>4147</v>
      </c>
      <c r="AV1805" t="s">
        <v>4148</v>
      </c>
      <c r="AW1805" t="s">
        <v>4149</v>
      </c>
      <c r="AX1805" t="s">
        <v>4150</v>
      </c>
      <c r="AY1805">
        <v>13.311369900000001</v>
      </c>
      <c r="AZ1805">
        <v>12.60937023</v>
      </c>
      <c r="BA1805" t="s">
        <v>3559</v>
      </c>
      <c r="BB1805" t="s">
        <v>64</v>
      </c>
    </row>
    <row r="1806" spans="1:54" x14ac:dyDescent="0.3">
      <c r="A1806">
        <v>1116</v>
      </c>
      <c r="B1806" t="s">
        <v>4193</v>
      </c>
      <c r="C1806" s="1">
        <v>42200</v>
      </c>
      <c r="D1806">
        <v>7</v>
      </c>
      <c r="E1806" t="s">
        <v>154</v>
      </c>
      <c r="F1806" t="s">
        <v>169</v>
      </c>
      <c r="H1806">
        <v>2015</v>
      </c>
      <c r="L1806">
        <v>12</v>
      </c>
      <c r="M1806" t="s">
        <v>58</v>
      </c>
      <c r="N1806" t="s">
        <v>9735</v>
      </c>
      <c r="AE1806">
        <v>12</v>
      </c>
      <c r="AT1806" t="s">
        <v>75</v>
      </c>
      <c r="AV1806" t="s">
        <v>4194</v>
      </c>
      <c r="AY1806">
        <v>13.665300370000001</v>
      </c>
      <c r="AZ1806">
        <v>13.273300170000001</v>
      </c>
      <c r="BA1806" t="s">
        <v>3004</v>
      </c>
      <c r="BB1806" t="s">
        <v>64</v>
      </c>
    </row>
    <row r="1807" spans="1:54" x14ac:dyDescent="0.3">
      <c r="A1807">
        <v>1184</v>
      </c>
      <c r="B1807" t="s">
        <v>4445</v>
      </c>
      <c r="C1807" s="1">
        <v>42272</v>
      </c>
      <c r="D1807">
        <v>9</v>
      </c>
      <c r="E1807" t="s">
        <v>263</v>
      </c>
      <c r="F1807" t="s">
        <v>203</v>
      </c>
      <c r="H1807">
        <v>2015</v>
      </c>
      <c r="I1807" t="s">
        <v>4446</v>
      </c>
      <c r="J1807" t="s">
        <v>4446</v>
      </c>
      <c r="K1807" t="s">
        <v>3549</v>
      </c>
      <c r="L1807">
        <v>15</v>
      </c>
      <c r="M1807" t="s">
        <v>58</v>
      </c>
      <c r="N1807" t="s">
        <v>9735</v>
      </c>
      <c r="AE1807">
        <v>15</v>
      </c>
      <c r="AI1807" t="s">
        <v>31</v>
      </c>
      <c r="AL1807" t="s">
        <v>75</v>
      </c>
      <c r="AT1807" t="s">
        <v>75</v>
      </c>
      <c r="AV1807" t="s">
        <v>4447</v>
      </c>
      <c r="AW1807" t="s">
        <v>4448</v>
      </c>
      <c r="AY1807">
        <v>13.313247</v>
      </c>
      <c r="AZ1807">
        <v>12.615880000000001</v>
      </c>
      <c r="BA1807" t="s">
        <v>4449</v>
      </c>
      <c r="BB1807" t="s">
        <v>64</v>
      </c>
    </row>
    <row r="1808" spans="1:54" x14ac:dyDescent="0.3">
      <c r="A1808">
        <v>1196</v>
      </c>
      <c r="B1808" t="s">
        <v>4499</v>
      </c>
      <c r="C1808" s="1">
        <v>42281</v>
      </c>
      <c r="D1808">
        <v>10</v>
      </c>
      <c r="E1808" t="s">
        <v>290</v>
      </c>
      <c r="F1808" t="s">
        <v>56</v>
      </c>
      <c r="H1808">
        <v>2015</v>
      </c>
      <c r="I1808" t="s">
        <v>3549</v>
      </c>
      <c r="J1808" t="s">
        <v>3549</v>
      </c>
      <c r="K1808" t="s">
        <v>3549</v>
      </c>
      <c r="L1808">
        <v>10</v>
      </c>
      <c r="M1808" t="s">
        <v>58</v>
      </c>
      <c r="N1808" t="s">
        <v>9735</v>
      </c>
      <c r="V1808">
        <v>4</v>
      </c>
      <c r="W1808">
        <v>1</v>
      </c>
      <c r="AE1808">
        <v>5</v>
      </c>
      <c r="AK1808" t="s">
        <v>33</v>
      </c>
      <c r="AO1808" t="s">
        <v>59</v>
      </c>
      <c r="AT1808" t="s">
        <v>75</v>
      </c>
      <c r="AU1808" t="s">
        <v>4368</v>
      </c>
      <c r="AV1808" t="s">
        <v>4500</v>
      </c>
      <c r="AW1808" t="s">
        <v>4501</v>
      </c>
      <c r="AX1808" t="s">
        <v>4502</v>
      </c>
      <c r="AY1808">
        <v>13.311369900000001</v>
      </c>
      <c r="AZ1808">
        <v>12.60937023</v>
      </c>
      <c r="BA1808" t="s">
        <v>3559</v>
      </c>
      <c r="BB1808" t="s">
        <v>64</v>
      </c>
    </row>
    <row r="1809" spans="1:54" x14ac:dyDescent="0.3">
      <c r="A1809">
        <v>1214</v>
      </c>
      <c r="B1809" t="s">
        <v>4570</v>
      </c>
      <c r="C1809" s="1">
        <v>42298</v>
      </c>
      <c r="D1809">
        <v>10</v>
      </c>
      <c r="E1809" t="s">
        <v>290</v>
      </c>
      <c r="F1809" t="s">
        <v>169</v>
      </c>
      <c r="H1809">
        <v>2015</v>
      </c>
      <c r="I1809" t="s">
        <v>3549</v>
      </c>
      <c r="J1809" t="s">
        <v>3549</v>
      </c>
      <c r="K1809" t="s">
        <v>3549</v>
      </c>
      <c r="L1809">
        <v>3</v>
      </c>
      <c r="M1809" t="s">
        <v>58</v>
      </c>
      <c r="N1809" t="s">
        <v>9735</v>
      </c>
      <c r="V1809">
        <v>1</v>
      </c>
      <c r="W1809">
        <v>2</v>
      </c>
      <c r="AK1809" t="s">
        <v>33</v>
      </c>
      <c r="AT1809" t="s">
        <v>75</v>
      </c>
      <c r="AV1809" t="s">
        <v>4571</v>
      </c>
      <c r="AY1809">
        <v>13.311369900000001</v>
      </c>
      <c r="AZ1809">
        <v>12.60937023</v>
      </c>
      <c r="BA1809" t="s">
        <v>3559</v>
      </c>
      <c r="BB1809" t="s">
        <v>64</v>
      </c>
    </row>
    <row r="1810" spans="1:54" x14ac:dyDescent="0.3">
      <c r="A1810">
        <v>1221</v>
      </c>
      <c r="B1810" t="s">
        <v>4597</v>
      </c>
      <c r="C1810" s="1">
        <v>42304</v>
      </c>
      <c r="D1810">
        <v>10</v>
      </c>
      <c r="E1810" t="s">
        <v>290</v>
      </c>
      <c r="F1810" t="s">
        <v>100</v>
      </c>
      <c r="H1810">
        <v>2015</v>
      </c>
      <c r="K1810" t="s">
        <v>3549</v>
      </c>
      <c r="L1810">
        <v>14</v>
      </c>
      <c r="M1810" t="s">
        <v>58</v>
      </c>
      <c r="N1810" t="s">
        <v>9735</v>
      </c>
      <c r="AE1810">
        <v>14</v>
      </c>
      <c r="AI1810" t="s">
        <v>31</v>
      </c>
      <c r="AL1810" t="s">
        <v>75</v>
      </c>
      <c r="AT1810" t="s">
        <v>75</v>
      </c>
      <c r="AV1810" t="s">
        <v>4598</v>
      </c>
      <c r="AW1810" t="s">
        <v>4599</v>
      </c>
      <c r="AX1810" t="s">
        <v>4600</v>
      </c>
      <c r="AY1810">
        <v>13.313247</v>
      </c>
      <c r="AZ1810">
        <v>12.615880000000001</v>
      </c>
      <c r="BA1810" t="s">
        <v>4489</v>
      </c>
      <c r="BB1810" t="s">
        <v>64</v>
      </c>
    </row>
    <row r="1811" spans="1:54" x14ac:dyDescent="0.3">
      <c r="A1811">
        <v>1230</v>
      </c>
      <c r="B1811" t="s">
        <v>4636</v>
      </c>
      <c r="C1811" s="1">
        <v>42319</v>
      </c>
      <c r="D1811">
        <v>11</v>
      </c>
      <c r="E1811" t="s">
        <v>327</v>
      </c>
      <c r="F1811" t="s">
        <v>169</v>
      </c>
      <c r="H1811">
        <v>2015</v>
      </c>
      <c r="I1811" t="s">
        <v>3548</v>
      </c>
      <c r="J1811" t="s">
        <v>3548</v>
      </c>
      <c r="K1811" t="s">
        <v>3549</v>
      </c>
      <c r="L1811">
        <v>25</v>
      </c>
      <c r="M1811" t="s">
        <v>58</v>
      </c>
      <c r="N1811" t="s">
        <v>9735</v>
      </c>
      <c r="V1811">
        <v>20</v>
      </c>
      <c r="AE1811">
        <v>5</v>
      </c>
      <c r="AI1811" t="s">
        <v>31</v>
      </c>
      <c r="AT1811" t="s">
        <v>75</v>
      </c>
      <c r="AV1811" t="s">
        <v>4637</v>
      </c>
      <c r="AW1811" t="s">
        <v>4638</v>
      </c>
      <c r="AY1811">
        <v>13.69661</v>
      </c>
      <c r="AZ1811">
        <v>13.31583</v>
      </c>
      <c r="BA1811" t="s">
        <v>3553</v>
      </c>
      <c r="BB1811" t="s">
        <v>64</v>
      </c>
    </row>
    <row r="1812" spans="1:54" x14ac:dyDescent="0.3">
      <c r="A1812">
        <v>1242</v>
      </c>
      <c r="B1812" t="s">
        <v>4682</v>
      </c>
      <c r="C1812" s="1">
        <v>42333</v>
      </c>
      <c r="D1812">
        <v>11</v>
      </c>
      <c r="E1812" t="s">
        <v>327</v>
      </c>
      <c r="F1812" t="s">
        <v>169</v>
      </c>
      <c r="H1812">
        <v>2015</v>
      </c>
      <c r="K1812" t="s">
        <v>3549</v>
      </c>
      <c r="L1812">
        <v>38</v>
      </c>
      <c r="M1812" t="s">
        <v>58</v>
      </c>
      <c r="N1812" t="s">
        <v>9735</v>
      </c>
      <c r="AE1812">
        <v>38</v>
      </c>
      <c r="AH1812" t="s">
        <v>30</v>
      </c>
      <c r="AI1812" t="s">
        <v>31</v>
      </c>
      <c r="AL1812" t="s">
        <v>75</v>
      </c>
      <c r="AT1812" t="s">
        <v>75</v>
      </c>
      <c r="AV1812" t="s">
        <v>4683</v>
      </c>
      <c r="AW1812" t="s">
        <v>4684</v>
      </c>
      <c r="AX1812" t="s">
        <v>4685</v>
      </c>
      <c r="AY1812">
        <v>13.313247</v>
      </c>
      <c r="AZ1812">
        <v>12.615880000000001</v>
      </c>
      <c r="BA1812" t="s">
        <v>4489</v>
      </c>
      <c r="BB1812" t="s">
        <v>64</v>
      </c>
    </row>
    <row r="1813" spans="1:54" x14ac:dyDescent="0.3">
      <c r="A1813">
        <v>1247</v>
      </c>
      <c r="B1813" t="s">
        <v>4703</v>
      </c>
      <c r="C1813" s="1">
        <v>42336</v>
      </c>
      <c r="D1813">
        <v>11</v>
      </c>
      <c r="E1813" t="s">
        <v>327</v>
      </c>
      <c r="F1813" t="s">
        <v>206</v>
      </c>
      <c r="H1813">
        <v>2015</v>
      </c>
      <c r="I1813" t="s">
        <v>3549</v>
      </c>
      <c r="J1813" t="s">
        <v>3549</v>
      </c>
      <c r="K1813" t="s">
        <v>3549</v>
      </c>
      <c r="L1813">
        <v>8</v>
      </c>
      <c r="M1813" t="s">
        <v>58</v>
      </c>
      <c r="N1813" t="s">
        <v>9735</v>
      </c>
      <c r="AE1813">
        <v>8</v>
      </c>
      <c r="AL1813" t="s">
        <v>75</v>
      </c>
      <c r="AT1813" t="s">
        <v>75</v>
      </c>
      <c r="AV1813" t="s">
        <v>4704</v>
      </c>
      <c r="AW1813" t="s">
        <v>4705</v>
      </c>
      <c r="AY1813">
        <v>13.311369900000001</v>
      </c>
      <c r="AZ1813">
        <v>12.60937023</v>
      </c>
      <c r="BA1813" t="s">
        <v>3559</v>
      </c>
      <c r="BB1813" t="s">
        <v>64</v>
      </c>
    </row>
    <row r="1814" spans="1:54" x14ac:dyDescent="0.3">
      <c r="A1814">
        <v>1263</v>
      </c>
      <c r="B1814" t="s">
        <v>4762</v>
      </c>
      <c r="C1814" s="1">
        <v>42360</v>
      </c>
      <c r="D1814">
        <v>12</v>
      </c>
      <c r="E1814" t="s">
        <v>390</v>
      </c>
      <c r="F1814" t="s">
        <v>100</v>
      </c>
      <c r="H1814">
        <v>2015</v>
      </c>
      <c r="L1814">
        <v>5</v>
      </c>
      <c r="M1814" t="s">
        <v>58</v>
      </c>
      <c r="N1814" t="s">
        <v>9735</v>
      </c>
      <c r="W1814">
        <v>2</v>
      </c>
      <c r="AE1814">
        <v>3</v>
      </c>
      <c r="AT1814" t="s">
        <v>75</v>
      </c>
      <c r="AV1814" t="s">
        <v>4763</v>
      </c>
      <c r="AW1814" t="s">
        <v>4760</v>
      </c>
      <c r="AY1814">
        <v>13.618432</v>
      </c>
      <c r="AZ1814">
        <v>13.263017</v>
      </c>
      <c r="BA1814" t="s">
        <v>3004</v>
      </c>
      <c r="BB1814" t="s">
        <v>64</v>
      </c>
    </row>
    <row r="1815" spans="1:54" x14ac:dyDescent="0.3">
      <c r="A1815">
        <v>1275</v>
      </c>
      <c r="B1815" t="s">
        <v>4805</v>
      </c>
      <c r="C1815" s="1">
        <v>42385</v>
      </c>
      <c r="D1815">
        <v>1</v>
      </c>
      <c r="E1815" t="s">
        <v>500</v>
      </c>
      <c r="F1815" t="s">
        <v>206</v>
      </c>
      <c r="H1815">
        <v>2016</v>
      </c>
      <c r="I1815" t="s">
        <v>4806</v>
      </c>
      <c r="J1815" t="s">
        <v>4807</v>
      </c>
      <c r="K1815" t="s">
        <v>3549</v>
      </c>
      <c r="L1815">
        <v>6</v>
      </c>
      <c r="M1815" t="s">
        <v>58</v>
      </c>
      <c r="N1815" t="s">
        <v>9735</v>
      </c>
      <c r="W1815">
        <v>6</v>
      </c>
      <c r="AH1815" t="s">
        <v>30</v>
      </c>
      <c r="AT1815" t="s">
        <v>75</v>
      </c>
      <c r="AU1815" t="s">
        <v>4808</v>
      </c>
      <c r="AV1815" t="s">
        <v>4809</v>
      </c>
      <c r="AY1815">
        <v>13.313247</v>
      </c>
      <c r="AZ1815" t="s">
        <v>4810</v>
      </c>
      <c r="BA1815" t="s">
        <v>4811</v>
      </c>
      <c r="BB1815" t="s">
        <v>64</v>
      </c>
    </row>
    <row r="1816" spans="1:54" x14ac:dyDescent="0.3">
      <c r="A1816">
        <v>1319</v>
      </c>
      <c r="B1816" t="s">
        <v>4952</v>
      </c>
      <c r="C1816" s="1">
        <v>42445</v>
      </c>
      <c r="D1816">
        <v>3</v>
      </c>
      <c r="E1816" t="s">
        <v>828</v>
      </c>
      <c r="F1816" t="s">
        <v>169</v>
      </c>
      <c r="H1816">
        <v>2016</v>
      </c>
      <c r="I1816" t="s">
        <v>3549</v>
      </c>
      <c r="J1816" t="s">
        <v>3549</v>
      </c>
      <c r="K1816" t="s">
        <v>3549</v>
      </c>
      <c r="L1816">
        <v>5</v>
      </c>
      <c r="M1816" t="s">
        <v>58</v>
      </c>
      <c r="N1816" t="s">
        <v>9735</v>
      </c>
      <c r="V1816">
        <v>4</v>
      </c>
      <c r="W1816">
        <v>1</v>
      </c>
      <c r="AK1816" t="s">
        <v>33</v>
      </c>
      <c r="AT1816" t="s">
        <v>75</v>
      </c>
      <c r="AU1816" t="s">
        <v>4953</v>
      </c>
      <c r="AV1816" t="s">
        <v>4954</v>
      </c>
      <c r="AW1816" t="s">
        <v>4955</v>
      </c>
      <c r="AY1816">
        <v>13.311369900000001</v>
      </c>
      <c r="AZ1816">
        <v>12.60937023</v>
      </c>
      <c r="BA1816" t="s">
        <v>3559</v>
      </c>
      <c r="BB1816" t="s">
        <v>64</v>
      </c>
    </row>
    <row r="1817" spans="1:54" x14ac:dyDescent="0.3">
      <c r="A1817">
        <v>1344</v>
      </c>
      <c r="B1817" t="s">
        <v>5040</v>
      </c>
      <c r="C1817" s="1">
        <v>42510</v>
      </c>
      <c r="D1817">
        <v>5</v>
      </c>
      <c r="E1817" t="s">
        <v>55</v>
      </c>
      <c r="F1817" t="s">
        <v>203</v>
      </c>
      <c r="H1817">
        <v>2016</v>
      </c>
      <c r="I1817" t="s">
        <v>3548</v>
      </c>
      <c r="J1817" t="s">
        <v>3548</v>
      </c>
      <c r="K1817" t="s">
        <v>3549</v>
      </c>
      <c r="L1817">
        <v>6</v>
      </c>
      <c r="M1817" t="s">
        <v>58</v>
      </c>
      <c r="N1817" t="s">
        <v>9735</v>
      </c>
      <c r="AE1817">
        <v>6</v>
      </c>
      <c r="AI1817" t="s">
        <v>31</v>
      </c>
      <c r="AL1817" t="s">
        <v>75</v>
      </c>
      <c r="AT1817" t="s">
        <v>75</v>
      </c>
      <c r="AV1817" t="s">
        <v>5041</v>
      </c>
      <c r="AW1817" t="s">
        <v>5042</v>
      </c>
      <c r="AY1817">
        <v>13.69661</v>
      </c>
      <c r="AZ1817">
        <v>13.31583</v>
      </c>
      <c r="BA1817" t="s">
        <v>3553</v>
      </c>
      <c r="BB1817" t="s">
        <v>64</v>
      </c>
    </row>
    <row r="1818" spans="1:54" x14ac:dyDescent="0.3">
      <c r="A1818">
        <v>1351</v>
      </c>
      <c r="B1818" t="s">
        <v>5065</v>
      </c>
      <c r="C1818" s="1">
        <v>42524</v>
      </c>
      <c r="D1818">
        <v>6</v>
      </c>
      <c r="E1818" t="s">
        <v>87</v>
      </c>
      <c r="F1818" t="s">
        <v>203</v>
      </c>
      <c r="H1818">
        <v>2016</v>
      </c>
      <c r="I1818" t="s">
        <v>3548</v>
      </c>
      <c r="J1818" t="s">
        <v>3548</v>
      </c>
      <c r="K1818" t="s">
        <v>3549</v>
      </c>
      <c r="L1818">
        <v>37</v>
      </c>
      <c r="M1818" t="s">
        <v>58</v>
      </c>
      <c r="N1818" t="s">
        <v>9735</v>
      </c>
      <c r="V1818">
        <v>5</v>
      </c>
      <c r="W1818">
        <v>32</v>
      </c>
      <c r="AI1818" t="s">
        <v>31</v>
      </c>
      <c r="AT1818" t="s">
        <v>75</v>
      </c>
      <c r="AU1818" t="s">
        <v>5066</v>
      </c>
      <c r="AV1818" t="s">
        <v>5067</v>
      </c>
      <c r="AW1818" t="s">
        <v>5068</v>
      </c>
      <c r="AX1818" t="s">
        <v>5069</v>
      </c>
      <c r="AY1818">
        <v>9.6563396449999992</v>
      </c>
      <c r="AZ1818">
        <v>6.5312199590000004</v>
      </c>
      <c r="BA1818" t="s">
        <v>3553</v>
      </c>
      <c r="BB1818" t="s">
        <v>64</v>
      </c>
    </row>
    <row r="1819" spans="1:54" x14ac:dyDescent="0.3">
      <c r="A1819">
        <v>1382</v>
      </c>
      <c r="B1819" t="s">
        <v>5188</v>
      </c>
      <c r="C1819" s="1">
        <v>42615</v>
      </c>
      <c r="D1819">
        <v>9</v>
      </c>
      <c r="E1819" t="s">
        <v>263</v>
      </c>
      <c r="F1819" t="s">
        <v>203</v>
      </c>
      <c r="H1819">
        <v>2016</v>
      </c>
      <c r="I1819" t="s">
        <v>5189</v>
      </c>
      <c r="J1819" t="s">
        <v>3548</v>
      </c>
      <c r="K1819" t="s">
        <v>3549</v>
      </c>
      <c r="L1819">
        <v>5</v>
      </c>
      <c r="M1819" t="s">
        <v>58</v>
      </c>
      <c r="N1819" t="s">
        <v>9735</v>
      </c>
      <c r="P1819" t="s">
        <v>2538</v>
      </c>
      <c r="AE1819">
        <v>5</v>
      </c>
      <c r="AI1819" t="s">
        <v>31</v>
      </c>
      <c r="AL1819" t="s">
        <v>75</v>
      </c>
      <c r="AT1819" t="s">
        <v>75</v>
      </c>
      <c r="AV1819" t="s">
        <v>5190</v>
      </c>
      <c r="AW1819" t="s">
        <v>5191</v>
      </c>
      <c r="AX1819" t="s">
        <v>5192</v>
      </c>
      <c r="AY1819">
        <v>13.68327045</v>
      </c>
      <c r="AZ1819">
        <v>13.12417984</v>
      </c>
      <c r="BA1819" t="s">
        <v>3553</v>
      </c>
      <c r="BB1819" t="s">
        <v>64</v>
      </c>
    </row>
    <row r="1820" spans="1:54" x14ac:dyDescent="0.3">
      <c r="A1820">
        <v>1557</v>
      </c>
      <c r="B1820" t="s">
        <v>5834</v>
      </c>
      <c r="C1820" s="1">
        <v>42914</v>
      </c>
      <c r="D1820">
        <v>6</v>
      </c>
      <c r="E1820" t="s">
        <v>87</v>
      </c>
      <c r="F1820" t="s">
        <v>169</v>
      </c>
      <c r="H1820">
        <v>2017</v>
      </c>
      <c r="I1820" t="s">
        <v>4806</v>
      </c>
      <c r="J1820" t="s">
        <v>4807</v>
      </c>
      <c r="K1820" t="s">
        <v>3549</v>
      </c>
      <c r="L1820">
        <v>4</v>
      </c>
      <c r="M1820" t="s">
        <v>58</v>
      </c>
      <c r="N1820" t="s">
        <v>9735</v>
      </c>
      <c r="V1820">
        <v>2</v>
      </c>
      <c r="AE1820">
        <v>2</v>
      </c>
      <c r="AK1820" t="s">
        <v>33</v>
      </c>
      <c r="AT1820" t="s">
        <v>75</v>
      </c>
      <c r="AV1820" t="s">
        <v>5835</v>
      </c>
      <c r="AW1820" t="s">
        <v>5836</v>
      </c>
      <c r="AX1820" t="s">
        <v>5837</v>
      </c>
      <c r="AY1820">
        <v>13.313247</v>
      </c>
      <c r="AZ1820">
        <v>12.615880000000001</v>
      </c>
      <c r="BA1820" t="s">
        <v>4811</v>
      </c>
      <c r="BB1820" t="s">
        <v>64</v>
      </c>
    </row>
    <row r="1821" spans="1:54" x14ac:dyDescent="0.3">
      <c r="A1821">
        <v>1561</v>
      </c>
      <c r="B1821" t="s">
        <v>5846</v>
      </c>
      <c r="C1821" s="1">
        <v>42918</v>
      </c>
      <c r="D1821">
        <v>7</v>
      </c>
      <c r="E1821" t="s">
        <v>154</v>
      </c>
      <c r="F1821" t="s">
        <v>56</v>
      </c>
      <c r="H1821">
        <v>2017</v>
      </c>
      <c r="I1821" t="s">
        <v>4806</v>
      </c>
      <c r="J1821" t="s">
        <v>4807</v>
      </c>
      <c r="K1821" t="s">
        <v>3549</v>
      </c>
      <c r="L1821">
        <v>9</v>
      </c>
      <c r="M1821" t="s">
        <v>58</v>
      </c>
      <c r="N1821" t="s">
        <v>9735</v>
      </c>
      <c r="AB1821">
        <v>40</v>
      </c>
      <c r="AE1821">
        <v>9</v>
      </c>
      <c r="AT1821" t="s">
        <v>75</v>
      </c>
      <c r="AV1821" t="s">
        <v>5847</v>
      </c>
      <c r="AW1821" t="s">
        <v>5848</v>
      </c>
      <c r="AX1821" t="s">
        <v>5849</v>
      </c>
      <c r="AY1821">
        <v>17.424074170000001</v>
      </c>
      <c r="AZ1821">
        <v>9.4006338120000006</v>
      </c>
      <c r="BA1821" t="s">
        <v>4811</v>
      </c>
      <c r="BB1821" t="s">
        <v>64</v>
      </c>
    </row>
    <row r="1822" spans="1:54" x14ac:dyDescent="0.3">
      <c r="A1822">
        <v>1692</v>
      </c>
      <c r="B1822" t="s">
        <v>6333</v>
      </c>
      <c r="C1822" s="1">
        <v>43117</v>
      </c>
      <c r="D1822">
        <v>1</v>
      </c>
      <c r="E1822" t="s">
        <v>500</v>
      </c>
      <c r="F1822" t="s">
        <v>169</v>
      </c>
      <c r="H1822">
        <v>2018</v>
      </c>
      <c r="I1822" t="s">
        <v>5189</v>
      </c>
      <c r="J1822" t="s">
        <v>3548</v>
      </c>
      <c r="K1822" t="s">
        <v>3549</v>
      </c>
      <c r="L1822">
        <v>12</v>
      </c>
      <c r="M1822" t="s">
        <v>58</v>
      </c>
      <c r="N1822" t="s">
        <v>9735</v>
      </c>
      <c r="V1822">
        <v>4</v>
      </c>
      <c r="W1822">
        <v>7</v>
      </c>
      <c r="AE1822">
        <v>1</v>
      </c>
      <c r="AI1822" t="s">
        <v>31</v>
      </c>
      <c r="AT1822" t="s">
        <v>75</v>
      </c>
      <c r="AU1822" t="s">
        <v>3627</v>
      </c>
      <c r="AV1822" t="s">
        <v>6334</v>
      </c>
      <c r="AW1822" t="s">
        <v>6335</v>
      </c>
      <c r="AX1822" t="s">
        <v>6336</v>
      </c>
      <c r="AY1822">
        <v>13.669030190000001</v>
      </c>
      <c r="AZ1822">
        <v>13.127790449999999</v>
      </c>
      <c r="BA1822" t="s">
        <v>3553</v>
      </c>
      <c r="BB1822" t="s">
        <v>64</v>
      </c>
    </row>
    <row r="1823" spans="1:54" x14ac:dyDescent="0.3">
      <c r="A1823">
        <v>1728</v>
      </c>
      <c r="B1823" t="s">
        <v>6462</v>
      </c>
      <c r="C1823" s="1">
        <v>43182</v>
      </c>
      <c r="D1823">
        <v>3</v>
      </c>
      <c r="E1823" t="s">
        <v>828</v>
      </c>
      <c r="F1823" t="s">
        <v>203</v>
      </c>
      <c r="H1823">
        <v>2018</v>
      </c>
      <c r="I1823" t="s">
        <v>3549</v>
      </c>
      <c r="J1823" t="s">
        <v>3549</v>
      </c>
      <c r="K1823" t="s">
        <v>3549</v>
      </c>
      <c r="L1823">
        <v>5</v>
      </c>
      <c r="M1823" t="s">
        <v>58</v>
      </c>
      <c r="N1823" t="s">
        <v>9735</v>
      </c>
      <c r="AE1823">
        <v>5</v>
      </c>
      <c r="AI1823" t="s">
        <v>31</v>
      </c>
      <c r="AT1823" t="s">
        <v>75</v>
      </c>
      <c r="AV1823" t="s">
        <v>6463</v>
      </c>
      <c r="AW1823" t="s">
        <v>6464</v>
      </c>
      <c r="AX1823" t="s">
        <v>6465</v>
      </c>
      <c r="AY1823">
        <v>13.315630000000001</v>
      </c>
      <c r="AZ1823">
        <v>12.611470219999999</v>
      </c>
      <c r="BA1823" t="s">
        <v>3559</v>
      </c>
      <c r="BB1823" t="s">
        <v>64</v>
      </c>
    </row>
    <row r="1824" spans="1:54" x14ac:dyDescent="0.3">
      <c r="A1824">
        <v>1766</v>
      </c>
      <c r="B1824" t="s">
        <v>6607</v>
      </c>
      <c r="C1824" s="1">
        <v>43255</v>
      </c>
      <c r="D1824">
        <v>6</v>
      </c>
      <c r="E1824" t="s">
        <v>87</v>
      </c>
      <c r="F1824" t="s">
        <v>73</v>
      </c>
      <c r="H1824">
        <v>2018</v>
      </c>
      <c r="I1824" t="s">
        <v>3549</v>
      </c>
      <c r="J1824" t="s">
        <v>3549</v>
      </c>
      <c r="K1824" t="s">
        <v>3549</v>
      </c>
      <c r="L1824">
        <v>10</v>
      </c>
      <c r="M1824" t="s">
        <v>58</v>
      </c>
      <c r="N1824" t="s">
        <v>9735</v>
      </c>
      <c r="V1824">
        <v>3</v>
      </c>
      <c r="AE1824">
        <v>7</v>
      </c>
      <c r="AK1824" t="s">
        <v>33</v>
      </c>
      <c r="AQ1824" t="s">
        <v>39</v>
      </c>
      <c r="AS1824" t="s">
        <v>41</v>
      </c>
      <c r="AT1824" t="s">
        <v>75</v>
      </c>
      <c r="AV1824" t="s">
        <v>6608</v>
      </c>
      <c r="AW1824" t="s">
        <v>6609</v>
      </c>
      <c r="AX1824" t="s">
        <v>6610</v>
      </c>
      <c r="AY1824">
        <v>13.315630000000001</v>
      </c>
      <c r="AZ1824">
        <v>12.611470219999999</v>
      </c>
      <c r="BA1824" t="s">
        <v>3559</v>
      </c>
      <c r="BB1824" t="s">
        <v>64</v>
      </c>
    </row>
    <row r="1825" spans="1:54" x14ac:dyDescent="0.3">
      <c r="A1825">
        <v>1842</v>
      </c>
      <c r="B1825" t="s">
        <v>6918</v>
      </c>
      <c r="C1825" s="1">
        <v>43426</v>
      </c>
      <c r="D1825">
        <v>11</v>
      </c>
      <c r="E1825" t="s">
        <v>327</v>
      </c>
      <c r="F1825" t="s">
        <v>88</v>
      </c>
      <c r="H1825">
        <v>2018</v>
      </c>
      <c r="I1825" t="s">
        <v>5189</v>
      </c>
      <c r="J1825" t="s">
        <v>3548</v>
      </c>
      <c r="K1825" t="s">
        <v>3549</v>
      </c>
      <c r="L1825">
        <v>8</v>
      </c>
      <c r="M1825" t="s">
        <v>58</v>
      </c>
      <c r="N1825" t="s">
        <v>9735</v>
      </c>
      <c r="Z1825">
        <v>1</v>
      </c>
      <c r="AE1825">
        <v>7</v>
      </c>
      <c r="AI1825" t="s">
        <v>31</v>
      </c>
      <c r="AT1825" t="s">
        <v>75</v>
      </c>
      <c r="AV1825" t="s">
        <v>6919</v>
      </c>
      <c r="AW1825" t="s">
        <v>6920</v>
      </c>
      <c r="AX1825" t="s">
        <v>6921</v>
      </c>
      <c r="AY1825">
        <v>13.668271000000001</v>
      </c>
      <c r="AZ1825">
        <v>13.118176999999999</v>
      </c>
      <c r="BA1825" t="s">
        <v>3553</v>
      </c>
      <c r="BB1825" t="s">
        <v>64</v>
      </c>
    </row>
    <row r="1826" spans="1:54" x14ac:dyDescent="0.3">
      <c r="A1826">
        <v>1893</v>
      </c>
      <c r="B1826" t="s">
        <v>7103</v>
      </c>
      <c r="C1826" s="1">
        <v>43493</v>
      </c>
      <c r="D1826">
        <v>1</v>
      </c>
      <c r="E1826" t="s">
        <v>500</v>
      </c>
      <c r="F1826" t="s">
        <v>73</v>
      </c>
      <c r="H1826">
        <v>2019</v>
      </c>
      <c r="I1826" t="s">
        <v>3548</v>
      </c>
      <c r="J1826" t="s">
        <v>3548</v>
      </c>
      <c r="K1826" t="s">
        <v>3549</v>
      </c>
      <c r="L1826">
        <v>4</v>
      </c>
      <c r="M1826" t="s">
        <v>58</v>
      </c>
      <c r="N1826" t="s">
        <v>9735</v>
      </c>
      <c r="AE1826">
        <v>4</v>
      </c>
      <c r="AI1826" t="s">
        <v>31</v>
      </c>
      <c r="AT1826" t="s">
        <v>75</v>
      </c>
      <c r="AV1826" t="s">
        <v>7104</v>
      </c>
      <c r="AW1826" t="s">
        <v>7105</v>
      </c>
      <c r="AY1826">
        <v>13.69867</v>
      </c>
      <c r="AZ1826">
        <v>13.31019974</v>
      </c>
      <c r="BA1826" t="s">
        <v>3553</v>
      </c>
      <c r="BB1826" t="s">
        <v>64</v>
      </c>
    </row>
    <row r="1827" spans="1:54" x14ac:dyDescent="0.3">
      <c r="A1827">
        <v>1894</v>
      </c>
      <c r="B1827" t="s">
        <v>7106</v>
      </c>
      <c r="C1827" s="1">
        <v>43497</v>
      </c>
      <c r="D1827">
        <v>2</v>
      </c>
      <c r="E1827" t="s">
        <v>650</v>
      </c>
      <c r="F1827" t="s">
        <v>203</v>
      </c>
      <c r="H1827">
        <v>2019</v>
      </c>
      <c r="I1827" t="s">
        <v>5189</v>
      </c>
      <c r="J1827" t="s">
        <v>3548</v>
      </c>
      <c r="K1827" t="s">
        <v>3549</v>
      </c>
      <c r="L1827">
        <v>6</v>
      </c>
      <c r="M1827" t="s">
        <v>58</v>
      </c>
      <c r="N1827" t="s">
        <v>9735</v>
      </c>
      <c r="AE1827">
        <v>6</v>
      </c>
      <c r="AI1827" t="s">
        <v>31</v>
      </c>
      <c r="AT1827" t="s">
        <v>75</v>
      </c>
      <c r="AV1827" t="s">
        <v>7107</v>
      </c>
      <c r="AW1827" t="s">
        <v>7108</v>
      </c>
      <c r="AX1827" t="s">
        <v>7109</v>
      </c>
      <c r="AY1827">
        <v>13.6706</v>
      </c>
      <c r="AZ1827">
        <v>13.12567</v>
      </c>
      <c r="BA1827" t="s">
        <v>3553</v>
      </c>
      <c r="BB1827" t="s">
        <v>64</v>
      </c>
    </row>
    <row r="1828" spans="1:54" x14ac:dyDescent="0.3">
      <c r="A1828">
        <v>1913</v>
      </c>
      <c r="B1828" t="s">
        <v>7183</v>
      </c>
      <c r="C1828" s="1">
        <v>43518</v>
      </c>
      <c r="D1828">
        <v>2</v>
      </c>
      <c r="E1828" t="s">
        <v>650</v>
      </c>
      <c r="F1828" t="s">
        <v>203</v>
      </c>
      <c r="H1828">
        <v>2019</v>
      </c>
      <c r="I1828" t="s">
        <v>7184</v>
      </c>
      <c r="L1828">
        <v>4</v>
      </c>
      <c r="M1828" t="s">
        <v>58</v>
      </c>
      <c r="N1828" t="s">
        <v>9735</v>
      </c>
      <c r="AE1828">
        <v>4</v>
      </c>
      <c r="AT1828" t="s">
        <v>75</v>
      </c>
      <c r="AV1828" t="s">
        <v>7185</v>
      </c>
      <c r="AY1828">
        <v>13.69867</v>
      </c>
      <c r="AZ1828">
        <v>13.31019974</v>
      </c>
      <c r="BA1828" t="s">
        <v>3004</v>
      </c>
      <c r="BB1828" t="s">
        <v>64</v>
      </c>
    </row>
    <row r="1829" spans="1:54" x14ac:dyDescent="0.3">
      <c r="A1829">
        <v>1919</v>
      </c>
      <c r="B1829" t="s">
        <v>7206</v>
      </c>
      <c r="C1829" s="1">
        <v>43532</v>
      </c>
      <c r="D1829">
        <v>3</v>
      </c>
      <c r="E1829" t="s">
        <v>828</v>
      </c>
      <c r="F1829" t="s">
        <v>203</v>
      </c>
      <c r="H1829">
        <v>2019</v>
      </c>
      <c r="I1829" t="s">
        <v>7207</v>
      </c>
      <c r="J1829" t="s">
        <v>3549</v>
      </c>
      <c r="K1829" t="s">
        <v>3549</v>
      </c>
      <c r="L1829">
        <v>45</v>
      </c>
      <c r="M1829" t="s">
        <v>58</v>
      </c>
      <c r="N1829" t="s">
        <v>9735</v>
      </c>
      <c r="V1829">
        <v>38</v>
      </c>
      <c r="W1829">
        <v>7</v>
      </c>
      <c r="AI1829" t="s">
        <v>31</v>
      </c>
      <c r="AT1829" t="s">
        <v>75</v>
      </c>
      <c r="AV1829" t="s">
        <v>7208</v>
      </c>
      <c r="AW1829" t="s">
        <v>7209</v>
      </c>
      <c r="AX1829" t="s">
        <v>7210</v>
      </c>
      <c r="AY1829">
        <v>13.314109999999999</v>
      </c>
      <c r="AZ1829">
        <v>12.60934</v>
      </c>
      <c r="BA1829" t="s">
        <v>3559</v>
      </c>
      <c r="BB1829" t="s">
        <v>64</v>
      </c>
    </row>
    <row r="1830" spans="1:54" x14ac:dyDescent="0.3">
      <c r="A1830">
        <v>1927</v>
      </c>
      <c r="B1830" t="s">
        <v>7241</v>
      </c>
      <c r="C1830" s="1">
        <v>43545</v>
      </c>
      <c r="D1830">
        <v>3</v>
      </c>
      <c r="E1830" t="s">
        <v>828</v>
      </c>
      <c r="F1830" t="s">
        <v>88</v>
      </c>
      <c r="H1830">
        <v>2019</v>
      </c>
      <c r="I1830" t="s">
        <v>5675</v>
      </c>
      <c r="J1830" t="s">
        <v>3549</v>
      </c>
      <c r="K1830" t="s">
        <v>3549</v>
      </c>
      <c r="L1830">
        <v>8</v>
      </c>
      <c r="M1830" t="s">
        <v>58</v>
      </c>
      <c r="N1830" t="s">
        <v>9735</v>
      </c>
      <c r="AE1830">
        <v>8</v>
      </c>
      <c r="AT1830" t="s">
        <v>75</v>
      </c>
      <c r="AV1830" t="s">
        <v>7242</v>
      </c>
      <c r="AY1830">
        <v>13.315630000000001</v>
      </c>
      <c r="AZ1830">
        <v>12.611470219999999</v>
      </c>
      <c r="BA1830" t="s">
        <v>3559</v>
      </c>
      <c r="BB1830" t="s">
        <v>64</v>
      </c>
    </row>
    <row r="1831" spans="1:54" x14ac:dyDescent="0.3">
      <c r="A1831">
        <v>1929</v>
      </c>
      <c r="B1831" t="s">
        <v>7247</v>
      </c>
      <c r="C1831" s="1">
        <v>43547</v>
      </c>
      <c r="D1831">
        <v>3</v>
      </c>
      <c r="E1831" t="s">
        <v>828</v>
      </c>
      <c r="F1831" t="s">
        <v>206</v>
      </c>
      <c r="H1831">
        <v>2019</v>
      </c>
      <c r="J1831" t="s">
        <v>3549</v>
      </c>
      <c r="K1831" t="s">
        <v>3549</v>
      </c>
      <c r="L1831">
        <v>7</v>
      </c>
      <c r="M1831" t="s">
        <v>58</v>
      </c>
      <c r="N1831" t="s">
        <v>9735</v>
      </c>
      <c r="AB1831">
        <v>2</v>
      </c>
      <c r="AE1831">
        <v>7</v>
      </c>
      <c r="AL1831" t="s">
        <v>75</v>
      </c>
      <c r="AT1831" t="s">
        <v>75</v>
      </c>
      <c r="AV1831" t="s">
        <v>7248</v>
      </c>
      <c r="AW1831" t="s">
        <v>7249</v>
      </c>
      <c r="AX1831" t="s">
        <v>7250</v>
      </c>
      <c r="AY1831">
        <v>13.315630000000001</v>
      </c>
      <c r="AZ1831">
        <v>12.611470219999999</v>
      </c>
      <c r="BA1831" t="s">
        <v>3559</v>
      </c>
      <c r="BB1831" t="s">
        <v>64</v>
      </c>
    </row>
    <row r="1832" spans="1:54" x14ac:dyDescent="0.3">
      <c r="A1832">
        <v>1932</v>
      </c>
      <c r="B1832" t="s">
        <v>7257</v>
      </c>
      <c r="C1832" s="1">
        <v>43550</v>
      </c>
      <c r="D1832">
        <v>3</v>
      </c>
      <c r="E1832" t="s">
        <v>828</v>
      </c>
      <c r="F1832" t="s">
        <v>100</v>
      </c>
      <c r="H1832">
        <v>2019</v>
      </c>
      <c r="I1832" t="s">
        <v>7258</v>
      </c>
      <c r="J1832" t="s">
        <v>3549</v>
      </c>
      <c r="K1832" t="s">
        <v>3549</v>
      </c>
      <c r="L1832">
        <v>12</v>
      </c>
      <c r="M1832" t="s">
        <v>58</v>
      </c>
      <c r="N1832" t="s">
        <v>9735</v>
      </c>
      <c r="V1832">
        <v>2</v>
      </c>
      <c r="AE1832">
        <v>10</v>
      </c>
      <c r="AI1832" t="s">
        <v>31</v>
      </c>
      <c r="AK1832" t="s">
        <v>33</v>
      </c>
      <c r="AT1832" t="s">
        <v>75</v>
      </c>
      <c r="AV1832" t="s">
        <v>7259</v>
      </c>
      <c r="AW1832" t="s">
        <v>7260</v>
      </c>
      <c r="AX1832" t="s">
        <v>7261</v>
      </c>
      <c r="AY1832">
        <v>13.315630000000001</v>
      </c>
      <c r="AZ1832">
        <v>12.611470219999999</v>
      </c>
      <c r="BA1832" t="s">
        <v>3559</v>
      </c>
      <c r="BB1832" t="s">
        <v>64</v>
      </c>
    </row>
    <row r="1833" spans="1:54" x14ac:dyDescent="0.3">
      <c r="A1833">
        <v>1941</v>
      </c>
      <c r="B1833" t="s">
        <v>7298</v>
      </c>
      <c r="C1833" s="1">
        <v>43564</v>
      </c>
      <c r="D1833">
        <v>4</v>
      </c>
      <c r="E1833" t="s">
        <v>949</v>
      </c>
      <c r="F1833" t="s">
        <v>100</v>
      </c>
      <c r="H1833">
        <v>2019</v>
      </c>
      <c r="J1833" t="s">
        <v>3549</v>
      </c>
      <c r="K1833" t="s">
        <v>3549</v>
      </c>
      <c r="L1833">
        <v>5</v>
      </c>
      <c r="M1833" t="s">
        <v>58</v>
      </c>
      <c r="N1833" t="s">
        <v>9735</v>
      </c>
      <c r="V1833">
        <v>2</v>
      </c>
      <c r="W1833">
        <v>3</v>
      </c>
      <c r="AH1833" t="s">
        <v>30</v>
      </c>
      <c r="AI1833" t="s">
        <v>31</v>
      </c>
      <c r="AK1833" t="s">
        <v>33</v>
      </c>
      <c r="AO1833" t="s">
        <v>59</v>
      </c>
      <c r="AT1833" t="s">
        <v>75</v>
      </c>
      <c r="AU1833" t="s">
        <v>7299</v>
      </c>
      <c r="AV1833" t="s">
        <v>7300</v>
      </c>
      <c r="AW1833" t="s">
        <v>7301</v>
      </c>
      <c r="AX1833" t="s">
        <v>7302</v>
      </c>
      <c r="AY1833">
        <v>13.315630000000001</v>
      </c>
      <c r="AZ1833">
        <v>12.611470219999999</v>
      </c>
      <c r="BA1833" t="s">
        <v>3559</v>
      </c>
      <c r="BB1833" t="s">
        <v>64</v>
      </c>
    </row>
    <row r="1834" spans="1:54" x14ac:dyDescent="0.3">
      <c r="A1834">
        <v>1961</v>
      </c>
      <c r="B1834" t="s">
        <v>7383</v>
      </c>
      <c r="C1834" s="1">
        <v>43599</v>
      </c>
      <c r="D1834">
        <v>5</v>
      </c>
      <c r="E1834" t="s">
        <v>55</v>
      </c>
      <c r="F1834" t="s">
        <v>100</v>
      </c>
      <c r="H1834">
        <v>2019</v>
      </c>
      <c r="I1834" t="s">
        <v>7384</v>
      </c>
      <c r="J1834" t="s">
        <v>7385</v>
      </c>
      <c r="K1834" t="s">
        <v>7385</v>
      </c>
      <c r="L1834">
        <v>28</v>
      </c>
      <c r="M1834" t="s">
        <v>58</v>
      </c>
      <c r="N1834" t="s">
        <v>9735</v>
      </c>
      <c r="W1834">
        <v>28</v>
      </c>
      <c r="AT1834" t="s">
        <v>75</v>
      </c>
      <c r="AV1834" t="s">
        <v>7386</v>
      </c>
      <c r="AW1834" t="s">
        <v>7387</v>
      </c>
      <c r="AX1834" t="s">
        <v>7388</v>
      </c>
      <c r="AY1834">
        <v>15.053042</v>
      </c>
      <c r="AZ1834">
        <v>1.8355090000000001</v>
      </c>
      <c r="BA1834" t="s">
        <v>7389</v>
      </c>
      <c r="BB1834" t="s">
        <v>64</v>
      </c>
    </row>
    <row r="1835" spans="1:54" x14ac:dyDescent="0.3">
      <c r="A1835">
        <v>2010</v>
      </c>
      <c r="B1835" t="s">
        <v>7571</v>
      </c>
      <c r="C1835" s="1">
        <v>43700</v>
      </c>
      <c r="D1835">
        <v>8</v>
      </c>
      <c r="E1835" t="s">
        <v>212</v>
      </c>
      <c r="F1835" t="s">
        <v>203</v>
      </c>
      <c r="H1835">
        <v>2019</v>
      </c>
      <c r="I1835" t="s">
        <v>5675</v>
      </c>
      <c r="K1835" t="s">
        <v>3549</v>
      </c>
      <c r="L1835">
        <v>12</v>
      </c>
      <c r="M1835" t="s">
        <v>58</v>
      </c>
      <c r="N1835" t="s">
        <v>9735</v>
      </c>
      <c r="AE1835">
        <v>12</v>
      </c>
      <c r="AI1835" t="s">
        <v>31</v>
      </c>
      <c r="AT1835" t="s">
        <v>75</v>
      </c>
      <c r="AV1835" t="s">
        <v>7572</v>
      </c>
      <c r="AW1835" t="s">
        <v>7573</v>
      </c>
      <c r="AX1835" t="s">
        <v>7574</v>
      </c>
      <c r="AY1835">
        <v>13.315630000000001</v>
      </c>
      <c r="AZ1835">
        <v>12.611470219999999</v>
      </c>
      <c r="BA1835" t="s">
        <v>4489</v>
      </c>
      <c r="BB1835" t="s">
        <v>64</v>
      </c>
    </row>
    <row r="1836" spans="1:54" x14ac:dyDescent="0.3">
      <c r="A1836">
        <v>2044</v>
      </c>
      <c r="B1836" t="s">
        <v>7678</v>
      </c>
      <c r="C1836" s="1">
        <v>43744</v>
      </c>
      <c r="D1836">
        <v>10</v>
      </c>
      <c r="E1836" t="s">
        <v>290</v>
      </c>
      <c r="F1836" t="s">
        <v>56</v>
      </c>
      <c r="H1836">
        <v>2019</v>
      </c>
      <c r="I1836" t="s">
        <v>7679</v>
      </c>
      <c r="J1836" t="s">
        <v>7680</v>
      </c>
      <c r="L1836">
        <v>2</v>
      </c>
      <c r="M1836" t="s">
        <v>58</v>
      </c>
      <c r="N1836" t="s">
        <v>9735</v>
      </c>
      <c r="W1836">
        <v>2</v>
      </c>
      <c r="AI1836" t="s">
        <v>31</v>
      </c>
      <c r="AT1836" t="s">
        <v>75</v>
      </c>
      <c r="AV1836" t="s">
        <v>7681</v>
      </c>
      <c r="AW1836" t="s">
        <v>7682</v>
      </c>
      <c r="AX1836" t="s">
        <v>7683</v>
      </c>
      <c r="AY1836">
        <v>13.639150000000001</v>
      </c>
      <c r="AZ1836">
        <v>4.0294198989999996</v>
      </c>
      <c r="BA1836" t="s">
        <v>7684</v>
      </c>
      <c r="BB1836" t="s">
        <v>64</v>
      </c>
    </row>
    <row r="1837" spans="1:54" x14ac:dyDescent="0.3">
      <c r="A1837">
        <v>2124</v>
      </c>
      <c r="B1837" t="s">
        <v>7986</v>
      </c>
      <c r="C1837" s="1">
        <v>43868</v>
      </c>
      <c r="D1837">
        <v>2</v>
      </c>
      <c r="E1837" t="s">
        <v>650</v>
      </c>
      <c r="F1837" t="s">
        <v>203</v>
      </c>
      <c r="H1837">
        <v>2020</v>
      </c>
      <c r="J1837" t="s">
        <v>3548</v>
      </c>
      <c r="K1837" t="s">
        <v>3549</v>
      </c>
      <c r="L1837">
        <v>6</v>
      </c>
      <c r="M1837" t="s">
        <v>58</v>
      </c>
      <c r="N1837" t="s">
        <v>9735</v>
      </c>
      <c r="AE1837">
        <v>6</v>
      </c>
      <c r="AT1837" t="s">
        <v>75</v>
      </c>
      <c r="AV1837" t="s">
        <v>7987</v>
      </c>
      <c r="AW1837" t="s">
        <v>7988</v>
      </c>
      <c r="AX1837" t="s">
        <v>7989</v>
      </c>
      <c r="AY1837">
        <v>13.315630000000001</v>
      </c>
      <c r="AZ1837">
        <v>12.611470219999999</v>
      </c>
      <c r="BA1837" t="s">
        <v>3553</v>
      </c>
      <c r="BB1837" t="s">
        <v>64</v>
      </c>
    </row>
    <row r="1838" spans="1:54" x14ac:dyDescent="0.3">
      <c r="A1838">
        <v>2140</v>
      </c>
      <c r="B1838" t="s">
        <v>8049</v>
      </c>
      <c r="C1838" s="1">
        <v>43897</v>
      </c>
      <c r="D1838">
        <v>3</v>
      </c>
      <c r="E1838" t="s">
        <v>828</v>
      </c>
      <c r="F1838" t="s">
        <v>206</v>
      </c>
      <c r="H1838">
        <v>2020</v>
      </c>
      <c r="I1838" t="s">
        <v>8050</v>
      </c>
      <c r="K1838" t="s">
        <v>3549</v>
      </c>
      <c r="L1838">
        <v>8</v>
      </c>
      <c r="M1838" t="s">
        <v>58</v>
      </c>
      <c r="N1838" t="s">
        <v>9735</v>
      </c>
      <c r="W1838">
        <v>8</v>
      </c>
      <c r="AT1838" t="s">
        <v>75</v>
      </c>
      <c r="AV1838" t="s">
        <v>8051</v>
      </c>
      <c r="AW1838" t="s">
        <v>8052</v>
      </c>
      <c r="AX1838" t="s">
        <v>8053</v>
      </c>
      <c r="AY1838">
        <v>13.315630000000001</v>
      </c>
      <c r="AZ1838">
        <v>12.611470219999999</v>
      </c>
      <c r="BA1838" t="s">
        <v>4489</v>
      </c>
      <c r="BB1838" t="s">
        <v>64</v>
      </c>
    </row>
    <row r="1839" spans="1:54" x14ac:dyDescent="0.3">
      <c r="A1839">
        <v>2161</v>
      </c>
      <c r="B1839" t="s">
        <v>8118</v>
      </c>
      <c r="C1839" s="1">
        <v>43954</v>
      </c>
      <c r="D1839">
        <v>5</v>
      </c>
      <c r="E1839" t="s">
        <v>55</v>
      </c>
      <c r="F1839" t="s">
        <v>56</v>
      </c>
      <c r="H1839">
        <v>2020</v>
      </c>
      <c r="K1839" t="s">
        <v>3549</v>
      </c>
      <c r="L1839">
        <v>0</v>
      </c>
      <c r="M1839" t="s">
        <v>58</v>
      </c>
      <c r="N1839" t="s">
        <v>9735</v>
      </c>
      <c r="AI1839" t="s">
        <v>31</v>
      </c>
      <c r="AT1839" t="s">
        <v>75</v>
      </c>
      <c r="AV1839" t="s">
        <v>8119</v>
      </c>
      <c r="AY1839">
        <v>13.315630000000001</v>
      </c>
      <c r="AZ1839">
        <v>12.611470219999999</v>
      </c>
      <c r="BA1839" t="s">
        <v>4489</v>
      </c>
      <c r="BB1839" t="s">
        <v>64</v>
      </c>
    </row>
    <row r="1840" spans="1:54" x14ac:dyDescent="0.3">
      <c r="A1840">
        <v>2273</v>
      </c>
      <c r="B1840" t="s">
        <v>8490</v>
      </c>
      <c r="C1840" s="1">
        <v>44177</v>
      </c>
      <c r="D1840">
        <v>12</v>
      </c>
      <c r="E1840" t="s">
        <v>390</v>
      </c>
      <c r="F1840" t="s">
        <v>206</v>
      </c>
      <c r="H1840">
        <v>2020</v>
      </c>
      <c r="I1840" t="s">
        <v>8491</v>
      </c>
      <c r="J1840" t="s">
        <v>3549</v>
      </c>
      <c r="K1840" t="s">
        <v>3549</v>
      </c>
      <c r="L1840">
        <v>30</v>
      </c>
      <c r="M1840" t="s">
        <v>58</v>
      </c>
      <c r="N1840" t="s">
        <v>9735</v>
      </c>
      <c r="AE1840">
        <v>30</v>
      </c>
      <c r="AI1840" t="s">
        <v>31</v>
      </c>
      <c r="AL1840" t="s">
        <v>75</v>
      </c>
      <c r="AT1840" t="s">
        <v>75</v>
      </c>
      <c r="AV1840" t="s">
        <v>8492</v>
      </c>
      <c r="AW1840" t="s">
        <v>8493</v>
      </c>
      <c r="AY1840">
        <v>13.314107</v>
      </c>
      <c r="AZ1840">
        <v>12.60933781</v>
      </c>
      <c r="BA1840" t="s">
        <v>3559</v>
      </c>
      <c r="BB1840" t="s">
        <v>64</v>
      </c>
    </row>
    <row r="1841" spans="1:54" x14ac:dyDescent="0.3">
      <c r="A1841">
        <v>2300</v>
      </c>
      <c r="B1841" t="s">
        <v>8595</v>
      </c>
      <c r="C1841" s="1">
        <v>44214</v>
      </c>
      <c r="D1841">
        <v>1</v>
      </c>
      <c r="E1841" t="s">
        <v>500</v>
      </c>
      <c r="F1841" t="s">
        <v>73</v>
      </c>
      <c r="H1841">
        <v>2021</v>
      </c>
      <c r="I1841" t="s">
        <v>8050</v>
      </c>
      <c r="J1841" t="s">
        <v>3549</v>
      </c>
      <c r="K1841" t="s">
        <v>3549</v>
      </c>
      <c r="L1841">
        <v>4</v>
      </c>
      <c r="M1841" t="s">
        <v>58</v>
      </c>
      <c r="N1841" t="s">
        <v>9735</v>
      </c>
      <c r="W1841">
        <v>4</v>
      </c>
      <c r="AH1841" t="s">
        <v>30</v>
      </c>
      <c r="AT1841" t="s">
        <v>75</v>
      </c>
      <c r="AV1841" t="s">
        <v>8596</v>
      </c>
      <c r="AW1841" t="s">
        <v>8597</v>
      </c>
      <c r="AY1841">
        <v>13.314107</v>
      </c>
      <c r="AZ1841">
        <v>12.60933781</v>
      </c>
      <c r="BA1841" t="s">
        <v>3559</v>
      </c>
      <c r="BB1841" t="s">
        <v>64</v>
      </c>
    </row>
    <row r="1842" spans="1:54" x14ac:dyDescent="0.3">
      <c r="A1842">
        <v>2364</v>
      </c>
      <c r="B1842" t="s">
        <v>8834</v>
      </c>
      <c r="C1842" s="1">
        <v>44344</v>
      </c>
      <c r="D1842">
        <v>5</v>
      </c>
      <c r="E1842" t="s">
        <v>55</v>
      </c>
      <c r="F1842" t="s">
        <v>203</v>
      </c>
      <c r="H1842">
        <v>2021</v>
      </c>
      <c r="J1842" t="s">
        <v>3549</v>
      </c>
      <c r="K1842" t="s">
        <v>3549</v>
      </c>
      <c r="L1842">
        <v>11</v>
      </c>
      <c r="M1842" t="s">
        <v>58</v>
      </c>
      <c r="N1842" t="s">
        <v>9735</v>
      </c>
      <c r="V1842">
        <v>3</v>
      </c>
      <c r="W1842">
        <v>4</v>
      </c>
      <c r="AE1842">
        <v>4</v>
      </c>
      <c r="AI1842" t="s">
        <v>31</v>
      </c>
      <c r="AT1842" t="s">
        <v>75</v>
      </c>
      <c r="AV1842" t="s">
        <v>8835</v>
      </c>
      <c r="AW1842" t="s">
        <v>8836</v>
      </c>
      <c r="AX1842" t="s">
        <v>8837</v>
      </c>
      <c r="AY1842">
        <v>13.314107</v>
      </c>
      <c r="AZ1842">
        <v>12.60933781</v>
      </c>
      <c r="BA1842" t="s">
        <v>3559</v>
      </c>
      <c r="BB1842" t="s">
        <v>64</v>
      </c>
    </row>
    <row r="1843" spans="1:54" x14ac:dyDescent="0.3">
      <c r="A1843">
        <v>2370</v>
      </c>
      <c r="B1843" t="s">
        <v>8857</v>
      </c>
      <c r="C1843" s="1">
        <v>44369</v>
      </c>
      <c r="D1843">
        <v>6</v>
      </c>
      <c r="E1843" t="s">
        <v>87</v>
      </c>
      <c r="F1843" t="s">
        <v>100</v>
      </c>
      <c r="H1843">
        <v>2021</v>
      </c>
      <c r="I1843" t="s">
        <v>8858</v>
      </c>
      <c r="J1843" t="s">
        <v>7385</v>
      </c>
      <c r="K1843" t="s">
        <v>7385</v>
      </c>
      <c r="L1843">
        <v>2</v>
      </c>
      <c r="M1843" t="s">
        <v>58</v>
      </c>
      <c r="N1843" t="s">
        <v>9735</v>
      </c>
      <c r="AE1843">
        <v>2</v>
      </c>
      <c r="AT1843" t="s">
        <v>75</v>
      </c>
      <c r="AV1843" t="s">
        <v>8859</v>
      </c>
      <c r="AY1843">
        <v>13.531940000000001</v>
      </c>
      <c r="AZ1843">
        <v>2.12026</v>
      </c>
      <c r="BA1843" t="s">
        <v>8860</v>
      </c>
      <c r="BB1843" t="s">
        <v>190</v>
      </c>
    </row>
    <row r="1844" spans="1:54" x14ac:dyDescent="0.3">
      <c r="A1844">
        <v>2592</v>
      </c>
      <c r="B1844" t="s">
        <v>9346</v>
      </c>
      <c r="C1844" s="1">
        <v>42052</v>
      </c>
      <c r="D1844">
        <v>2</v>
      </c>
      <c r="E1844" t="s">
        <v>650</v>
      </c>
      <c r="F1844" t="s">
        <v>100</v>
      </c>
      <c r="H1844">
        <v>2015</v>
      </c>
      <c r="L1844">
        <v>36</v>
      </c>
      <c r="N1844" t="s">
        <v>9735</v>
      </c>
      <c r="AE1844">
        <v>36</v>
      </c>
      <c r="AH1844" t="s">
        <v>30</v>
      </c>
      <c r="AT1844" t="s">
        <v>75</v>
      </c>
      <c r="AU1844" t="s">
        <v>9347</v>
      </c>
      <c r="AV1844" t="s">
        <v>9348</v>
      </c>
      <c r="AW1844" t="s">
        <v>3625</v>
      </c>
      <c r="AX1844" t="s">
        <v>9349</v>
      </c>
      <c r="AY1844">
        <v>15.06890011</v>
      </c>
      <c r="AZ1844">
        <v>5.9688000680000002</v>
      </c>
      <c r="BA1844" t="s">
        <v>3004</v>
      </c>
      <c r="BB1844" t="s">
        <v>64</v>
      </c>
    </row>
    <row r="1845" spans="1:54" x14ac:dyDescent="0.3">
      <c r="A1845">
        <v>1480</v>
      </c>
      <c r="B1845" t="s">
        <v>5547</v>
      </c>
      <c r="C1845" s="1">
        <v>42788</v>
      </c>
      <c r="D1845">
        <v>2</v>
      </c>
      <c r="E1845" t="s">
        <v>650</v>
      </c>
      <c r="F1845" t="s">
        <v>169</v>
      </c>
      <c r="H1845">
        <v>2017</v>
      </c>
      <c r="L1845">
        <v>15</v>
      </c>
      <c r="M1845" t="s">
        <v>58</v>
      </c>
      <c r="N1845" t="s">
        <v>9736</v>
      </c>
      <c r="W1845">
        <v>15</v>
      </c>
      <c r="AT1845" t="s">
        <v>75</v>
      </c>
      <c r="AU1845" t="s">
        <v>5548</v>
      </c>
      <c r="AV1845" t="s">
        <v>5549</v>
      </c>
      <c r="AW1845" t="s">
        <v>5550</v>
      </c>
      <c r="AY1845">
        <v>13.313247</v>
      </c>
      <c r="AZ1845">
        <v>12.615880000000001</v>
      </c>
      <c r="BA1845" t="s">
        <v>3004</v>
      </c>
      <c r="BB1845" t="s">
        <v>64</v>
      </c>
    </row>
    <row r="1846" spans="1:54" x14ac:dyDescent="0.3">
      <c r="A1846">
        <v>1782</v>
      </c>
      <c r="B1846" t="s">
        <v>6671</v>
      </c>
      <c r="C1846" s="1">
        <v>43282</v>
      </c>
      <c r="D1846">
        <v>7</v>
      </c>
      <c r="E1846" t="s">
        <v>154</v>
      </c>
      <c r="F1846" t="s">
        <v>56</v>
      </c>
      <c r="H1846">
        <v>2018</v>
      </c>
      <c r="K1846" t="s">
        <v>3549</v>
      </c>
      <c r="L1846">
        <v>10</v>
      </c>
      <c r="M1846" t="s">
        <v>58</v>
      </c>
      <c r="N1846" t="s">
        <v>9736</v>
      </c>
      <c r="W1846">
        <v>10</v>
      </c>
      <c r="AT1846" t="s">
        <v>75</v>
      </c>
      <c r="AU1846" t="s">
        <v>4485</v>
      </c>
      <c r="AV1846" t="s">
        <v>6672</v>
      </c>
      <c r="AW1846" t="s">
        <v>6673</v>
      </c>
      <c r="AY1846">
        <v>17.420296</v>
      </c>
      <c r="AZ1846">
        <v>9.4006338120000006</v>
      </c>
      <c r="BA1846" t="s">
        <v>4489</v>
      </c>
      <c r="BB1846" t="s">
        <v>64</v>
      </c>
    </row>
    <row r="1847" spans="1:54" x14ac:dyDescent="0.3">
      <c r="A1847">
        <v>2052</v>
      </c>
      <c r="B1847" t="s">
        <v>7711</v>
      </c>
      <c r="C1847" s="1">
        <v>43768</v>
      </c>
      <c r="D1847">
        <v>10</v>
      </c>
      <c r="E1847" t="s">
        <v>290</v>
      </c>
      <c r="F1847" t="s">
        <v>169</v>
      </c>
      <c r="H1847">
        <v>2019</v>
      </c>
      <c r="I1847" t="s">
        <v>7712</v>
      </c>
      <c r="K1847" t="s">
        <v>3549</v>
      </c>
      <c r="L1847">
        <v>12</v>
      </c>
      <c r="M1847" t="s">
        <v>58</v>
      </c>
      <c r="N1847" t="s">
        <v>9736</v>
      </c>
      <c r="W1847">
        <v>12</v>
      </c>
      <c r="AT1847" t="s">
        <v>75</v>
      </c>
      <c r="AV1847" t="s">
        <v>7713</v>
      </c>
      <c r="AW1847" t="s">
        <v>7714</v>
      </c>
      <c r="AX1847" t="s">
        <v>7715</v>
      </c>
      <c r="AY1847">
        <v>13.315630000000001</v>
      </c>
      <c r="AZ1847">
        <v>12.611470219999999</v>
      </c>
      <c r="BA1847" t="s">
        <v>4489</v>
      </c>
      <c r="BB1847" t="s">
        <v>64</v>
      </c>
    </row>
    <row r="1848" spans="1:54" x14ac:dyDescent="0.3">
      <c r="A1848">
        <v>2085</v>
      </c>
      <c r="B1848" t="s">
        <v>7832</v>
      </c>
      <c r="C1848" s="1">
        <v>43824</v>
      </c>
      <c r="D1848">
        <v>12</v>
      </c>
      <c r="E1848" t="s">
        <v>390</v>
      </c>
      <c r="F1848" t="s">
        <v>169</v>
      </c>
      <c r="H1848">
        <v>2019</v>
      </c>
      <c r="I1848" t="s">
        <v>7833</v>
      </c>
      <c r="K1848" t="s">
        <v>7385</v>
      </c>
      <c r="L1848">
        <v>14</v>
      </c>
      <c r="M1848" t="s">
        <v>58</v>
      </c>
      <c r="N1848" t="s">
        <v>9736</v>
      </c>
      <c r="W1848">
        <v>14</v>
      </c>
      <c r="AT1848" t="s">
        <v>75</v>
      </c>
      <c r="AV1848" t="s">
        <v>7834</v>
      </c>
      <c r="AY1848">
        <v>14.83333</v>
      </c>
      <c r="AZ1848">
        <v>3.9166699999999999</v>
      </c>
      <c r="BA1848" t="s">
        <v>7835</v>
      </c>
      <c r="BB1848" t="s">
        <v>64</v>
      </c>
    </row>
    <row r="1849" spans="1:54" x14ac:dyDescent="0.3">
      <c r="A1849">
        <v>334</v>
      </c>
      <c r="B1849" t="s">
        <v>1418</v>
      </c>
      <c r="C1849" s="1">
        <v>41168</v>
      </c>
      <c r="D1849">
        <v>9</v>
      </c>
      <c r="E1849" t="s">
        <v>263</v>
      </c>
      <c r="F1849" t="s">
        <v>56</v>
      </c>
      <c r="G1849">
        <v>0</v>
      </c>
      <c r="H1849">
        <v>2012</v>
      </c>
      <c r="I1849" t="s">
        <v>755</v>
      </c>
      <c r="J1849" t="s">
        <v>443</v>
      </c>
      <c r="K1849" t="s">
        <v>430</v>
      </c>
      <c r="L1849">
        <v>4</v>
      </c>
      <c r="M1849" t="s">
        <v>58</v>
      </c>
      <c r="N1849" t="s">
        <v>9693</v>
      </c>
      <c r="W1849">
        <v>1</v>
      </c>
      <c r="AE1849">
        <v>3</v>
      </c>
      <c r="AI1849" t="s">
        <v>31</v>
      </c>
      <c r="AM1849" t="s">
        <v>82</v>
      </c>
      <c r="AT1849" t="s">
        <v>75</v>
      </c>
      <c r="AV1849" t="s">
        <v>1419</v>
      </c>
      <c r="AW1849" t="s">
        <v>1420</v>
      </c>
      <c r="AX1849" t="s">
        <v>1421</v>
      </c>
      <c r="BA1849" t="s">
        <v>448</v>
      </c>
      <c r="BB1849" t="s">
        <v>64</v>
      </c>
    </row>
    <row r="1850" spans="1:54" x14ac:dyDescent="0.3">
      <c r="A1850">
        <v>393</v>
      </c>
      <c r="B1850" t="s">
        <v>1588</v>
      </c>
      <c r="C1850" s="1">
        <v>41236</v>
      </c>
      <c r="D1850">
        <v>11</v>
      </c>
      <c r="E1850" t="s">
        <v>327</v>
      </c>
      <c r="F1850" t="s">
        <v>203</v>
      </c>
      <c r="G1850">
        <v>0</v>
      </c>
      <c r="H1850">
        <v>2012</v>
      </c>
      <c r="I1850" t="s">
        <v>1589</v>
      </c>
      <c r="J1850" t="s">
        <v>80</v>
      </c>
      <c r="K1850" t="s">
        <v>81</v>
      </c>
      <c r="L1850">
        <v>1</v>
      </c>
      <c r="M1850" t="s">
        <v>58</v>
      </c>
      <c r="N1850" t="s">
        <v>9693</v>
      </c>
      <c r="AE1850">
        <v>1</v>
      </c>
      <c r="AI1850" t="s">
        <v>31</v>
      </c>
      <c r="AT1850" t="s">
        <v>75</v>
      </c>
      <c r="AV1850" t="s">
        <v>1590</v>
      </c>
      <c r="BA1850" t="s">
        <v>85</v>
      </c>
      <c r="BB1850" t="s">
        <v>64</v>
      </c>
    </row>
    <row r="1851" spans="1:54" x14ac:dyDescent="0.3">
      <c r="A1851">
        <v>437</v>
      </c>
      <c r="B1851" t="s">
        <v>1733</v>
      </c>
      <c r="C1851" s="1">
        <v>41310</v>
      </c>
      <c r="D1851">
        <v>2</v>
      </c>
      <c r="E1851" t="s">
        <v>650</v>
      </c>
      <c r="F1851" t="s">
        <v>100</v>
      </c>
      <c r="G1851">
        <v>0</v>
      </c>
      <c r="H1851">
        <v>2013</v>
      </c>
      <c r="J1851" t="s">
        <v>80</v>
      </c>
      <c r="K1851" t="s">
        <v>81</v>
      </c>
      <c r="L1851">
        <v>6</v>
      </c>
      <c r="M1851" t="s">
        <v>58</v>
      </c>
      <c r="N1851" t="s">
        <v>9699</v>
      </c>
      <c r="W1851">
        <v>6</v>
      </c>
      <c r="AI1851" t="s">
        <v>31</v>
      </c>
      <c r="AT1851" t="s">
        <v>75</v>
      </c>
      <c r="AV1851" t="s">
        <v>1734</v>
      </c>
      <c r="BA1851" t="s">
        <v>85</v>
      </c>
      <c r="BB1851" t="s">
        <v>64</v>
      </c>
    </row>
    <row r="1852" spans="1:54" x14ac:dyDescent="0.3">
      <c r="A1852">
        <v>1901</v>
      </c>
      <c r="B1852" t="s">
        <v>7136</v>
      </c>
      <c r="C1852" s="1">
        <v>43508</v>
      </c>
      <c r="D1852">
        <v>2</v>
      </c>
      <c r="E1852" t="s">
        <v>650</v>
      </c>
      <c r="F1852" t="s">
        <v>100</v>
      </c>
      <c r="H1852">
        <v>2019</v>
      </c>
      <c r="J1852" t="s">
        <v>233</v>
      </c>
      <c r="K1852" t="s">
        <v>81</v>
      </c>
      <c r="L1852">
        <v>42</v>
      </c>
      <c r="M1852" t="s">
        <v>58</v>
      </c>
      <c r="N1852" t="s">
        <v>9673</v>
      </c>
      <c r="W1852">
        <v>1</v>
      </c>
      <c r="AE1852">
        <v>41</v>
      </c>
      <c r="AI1852" t="s">
        <v>31</v>
      </c>
      <c r="AT1852" t="s">
        <v>75</v>
      </c>
      <c r="AU1852" t="s">
        <v>7137</v>
      </c>
      <c r="AV1852" t="s">
        <v>7138</v>
      </c>
      <c r="AW1852" t="s">
        <v>7139</v>
      </c>
      <c r="AX1852" t="s">
        <v>7140</v>
      </c>
      <c r="AY1852">
        <v>12.369809999999999</v>
      </c>
      <c r="AZ1852">
        <v>14.21105957</v>
      </c>
      <c r="BA1852" t="s">
        <v>235</v>
      </c>
      <c r="BB1852" t="s">
        <v>64</v>
      </c>
    </row>
    <row r="1853" spans="1:54" x14ac:dyDescent="0.3">
      <c r="A1853">
        <v>2156</v>
      </c>
      <c r="B1853" t="s">
        <v>8110</v>
      </c>
      <c r="C1853" s="1">
        <v>43945</v>
      </c>
      <c r="D1853">
        <v>4</v>
      </c>
      <c r="E1853" t="s">
        <v>949</v>
      </c>
      <c r="F1853" t="s">
        <v>203</v>
      </c>
      <c r="H1853">
        <v>2020</v>
      </c>
      <c r="I1853" t="s">
        <v>3761</v>
      </c>
      <c r="J1853" t="s">
        <v>736</v>
      </c>
      <c r="K1853" t="s">
        <v>81</v>
      </c>
      <c r="L1853">
        <v>5</v>
      </c>
      <c r="M1853" t="s">
        <v>58</v>
      </c>
      <c r="N1853" t="s">
        <v>9673</v>
      </c>
      <c r="W1853">
        <v>3</v>
      </c>
      <c r="AE1853">
        <v>2</v>
      </c>
      <c r="AI1853" t="s">
        <v>31</v>
      </c>
      <c r="AT1853" t="s">
        <v>75</v>
      </c>
      <c r="AV1853" t="s">
        <v>8111</v>
      </c>
      <c r="AW1853" t="s">
        <v>8112</v>
      </c>
      <c r="AX1853" t="s">
        <v>8113</v>
      </c>
      <c r="AY1853">
        <v>11.653309999999999</v>
      </c>
      <c r="AZ1853">
        <v>13.411040310000001</v>
      </c>
      <c r="BA1853" t="s">
        <v>739</v>
      </c>
      <c r="BB1853" t="s">
        <v>64</v>
      </c>
    </row>
    <row r="1854" spans="1:54" x14ac:dyDescent="0.3">
      <c r="A1854">
        <v>2207</v>
      </c>
      <c r="B1854" t="s">
        <v>8265</v>
      </c>
      <c r="C1854" s="1">
        <v>44041</v>
      </c>
      <c r="D1854">
        <v>7</v>
      </c>
      <c r="E1854" t="s">
        <v>154</v>
      </c>
      <c r="F1854" t="s">
        <v>169</v>
      </c>
      <c r="H1854">
        <v>2020</v>
      </c>
      <c r="I1854" t="s">
        <v>1876</v>
      </c>
      <c r="J1854" t="s">
        <v>414</v>
      </c>
      <c r="K1854" t="s">
        <v>81</v>
      </c>
      <c r="L1854">
        <v>0</v>
      </c>
      <c r="M1854" t="s">
        <v>58</v>
      </c>
      <c r="N1854" t="s">
        <v>9673</v>
      </c>
      <c r="W1854">
        <v>0</v>
      </c>
      <c r="AI1854" t="s">
        <v>31</v>
      </c>
      <c r="AT1854" t="s">
        <v>75</v>
      </c>
      <c r="AV1854" t="s">
        <v>8266</v>
      </c>
      <c r="AW1854" t="s">
        <v>8267</v>
      </c>
      <c r="AX1854" t="s">
        <v>8268</v>
      </c>
      <c r="AY1854">
        <v>12.917</v>
      </c>
      <c r="AZ1854">
        <v>13.56700039</v>
      </c>
      <c r="BA1854" t="s">
        <v>417</v>
      </c>
      <c r="BB1854" t="s">
        <v>64</v>
      </c>
    </row>
    <row r="1855" spans="1:54" x14ac:dyDescent="0.3">
      <c r="A1855">
        <v>2234</v>
      </c>
      <c r="B1855" t="s">
        <v>8365</v>
      </c>
      <c r="C1855" s="1">
        <v>44101</v>
      </c>
      <c r="D1855">
        <v>9</v>
      </c>
      <c r="E1855" t="s">
        <v>263</v>
      </c>
      <c r="F1855" t="s">
        <v>56</v>
      </c>
      <c r="H1855">
        <v>2020</v>
      </c>
      <c r="I1855" t="s">
        <v>6935</v>
      </c>
      <c r="J1855" t="s">
        <v>414</v>
      </c>
      <c r="K1855" t="s">
        <v>81</v>
      </c>
      <c r="L1855">
        <v>0</v>
      </c>
      <c r="M1855" t="s">
        <v>58</v>
      </c>
      <c r="N1855" t="s">
        <v>9673</v>
      </c>
      <c r="W1855">
        <v>0</v>
      </c>
      <c r="AH1855" t="s">
        <v>30</v>
      </c>
      <c r="AI1855" t="s">
        <v>31</v>
      </c>
      <c r="AT1855" t="s">
        <v>75</v>
      </c>
      <c r="AV1855" t="s">
        <v>8366</v>
      </c>
      <c r="AW1855" t="s">
        <v>8367</v>
      </c>
      <c r="AX1855" t="s">
        <v>8368</v>
      </c>
      <c r="AY1855">
        <v>12.917</v>
      </c>
      <c r="AZ1855">
        <v>13.56700039</v>
      </c>
      <c r="BA1855" t="s">
        <v>417</v>
      </c>
      <c r="BB1855" t="s">
        <v>64</v>
      </c>
    </row>
    <row r="1856" spans="1:54" x14ac:dyDescent="0.3">
      <c r="A1856">
        <v>2343</v>
      </c>
      <c r="B1856" t="s">
        <v>8752</v>
      </c>
      <c r="C1856" s="1">
        <v>44288</v>
      </c>
      <c r="D1856">
        <v>4</v>
      </c>
      <c r="E1856" t="s">
        <v>949</v>
      </c>
      <c r="F1856" t="s">
        <v>203</v>
      </c>
      <c r="H1856">
        <v>2021</v>
      </c>
      <c r="I1856" t="s">
        <v>7686</v>
      </c>
      <c r="J1856" t="s">
        <v>1819</v>
      </c>
      <c r="K1856" t="s">
        <v>81</v>
      </c>
      <c r="L1856">
        <v>8</v>
      </c>
      <c r="M1856" t="s">
        <v>58</v>
      </c>
      <c r="N1856" t="s">
        <v>9673</v>
      </c>
      <c r="V1856">
        <v>8</v>
      </c>
      <c r="AI1856" t="s">
        <v>31</v>
      </c>
      <c r="AT1856" t="s">
        <v>75</v>
      </c>
      <c r="AV1856" t="s">
        <v>8753</v>
      </c>
      <c r="AW1856" t="s">
        <v>8754</v>
      </c>
      <c r="AX1856" t="s">
        <v>8755</v>
      </c>
      <c r="AY1856">
        <v>12.68333</v>
      </c>
      <c r="AZ1856">
        <v>13.600000380000001</v>
      </c>
      <c r="BA1856" t="s">
        <v>1822</v>
      </c>
      <c r="BB1856" t="s">
        <v>64</v>
      </c>
    </row>
    <row r="1857" spans="1:54" x14ac:dyDescent="0.3">
      <c r="A1857">
        <v>63</v>
      </c>
      <c r="B1857" t="s">
        <v>309</v>
      </c>
      <c r="C1857" s="1">
        <v>40832</v>
      </c>
      <c r="D1857">
        <v>10</v>
      </c>
      <c r="E1857" t="s">
        <v>290</v>
      </c>
      <c r="F1857" t="s">
        <v>56</v>
      </c>
      <c r="G1857">
        <v>0</v>
      </c>
      <c r="H1857">
        <v>2011</v>
      </c>
      <c r="I1857" t="s">
        <v>80</v>
      </c>
      <c r="J1857" t="s">
        <v>80</v>
      </c>
      <c r="K1857" t="s">
        <v>81</v>
      </c>
      <c r="L1857">
        <v>1</v>
      </c>
      <c r="M1857" t="s">
        <v>58</v>
      </c>
      <c r="N1857" t="s">
        <v>9673</v>
      </c>
      <c r="Z1857">
        <v>1</v>
      </c>
      <c r="AI1857" t="s">
        <v>31</v>
      </c>
      <c r="AM1857" t="s">
        <v>82</v>
      </c>
      <c r="AT1857" t="s">
        <v>75</v>
      </c>
      <c r="AV1857" t="s">
        <v>310</v>
      </c>
      <c r="AW1857" t="s">
        <v>311</v>
      </c>
      <c r="BA1857" t="s">
        <v>85</v>
      </c>
      <c r="BB1857" t="s">
        <v>64</v>
      </c>
    </row>
    <row r="1858" spans="1:54" x14ac:dyDescent="0.3">
      <c r="A1858">
        <v>134</v>
      </c>
      <c r="B1858" t="s">
        <v>587</v>
      </c>
      <c r="C1858" s="1">
        <v>40926</v>
      </c>
      <c r="D1858">
        <v>1</v>
      </c>
      <c r="E1858" t="s">
        <v>500</v>
      </c>
      <c r="F1858" t="s">
        <v>169</v>
      </c>
      <c r="G1858">
        <v>1</v>
      </c>
      <c r="H1858">
        <v>2012</v>
      </c>
      <c r="I1858" t="s">
        <v>306</v>
      </c>
      <c r="J1858" t="s">
        <v>306</v>
      </c>
      <c r="K1858" t="s">
        <v>306</v>
      </c>
      <c r="L1858">
        <v>0</v>
      </c>
      <c r="M1858" t="s">
        <v>58</v>
      </c>
      <c r="N1858" t="s">
        <v>9673</v>
      </c>
      <c r="W1858">
        <v>0</v>
      </c>
      <c r="AH1858" t="s">
        <v>30</v>
      </c>
      <c r="AM1858" t="s">
        <v>82</v>
      </c>
      <c r="AT1858" t="s">
        <v>75</v>
      </c>
      <c r="AV1858" t="s">
        <v>588</v>
      </c>
      <c r="AW1858" t="s">
        <v>589</v>
      </c>
      <c r="BA1858" t="s">
        <v>308</v>
      </c>
      <c r="BB1858" t="s">
        <v>64</v>
      </c>
    </row>
    <row r="1859" spans="1:54" x14ac:dyDescent="0.3">
      <c r="A1859">
        <v>148</v>
      </c>
      <c r="B1859" t="s">
        <v>656</v>
      </c>
      <c r="C1859" s="1">
        <v>40942</v>
      </c>
      <c r="D1859">
        <v>2</v>
      </c>
      <c r="E1859" t="s">
        <v>650</v>
      </c>
      <c r="F1859" t="s">
        <v>203</v>
      </c>
      <c r="G1859">
        <v>1</v>
      </c>
      <c r="H1859">
        <v>2012</v>
      </c>
      <c r="I1859" t="s">
        <v>117</v>
      </c>
      <c r="J1859" t="s">
        <v>117</v>
      </c>
      <c r="K1859" t="s">
        <v>81</v>
      </c>
      <c r="L1859">
        <v>2</v>
      </c>
      <c r="M1859" t="s">
        <v>58</v>
      </c>
      <c r="N1859" t="s">
        <v>9673</v>
      </c>
      <c r="W1859">
        <v>2</v>
      </c>
      <c r="AI1859" t="s">
        <v>31</v>
      </c>
      <c r="AM1859" t="s">
        <v>82</v>
      </c>
      <c r="AT1859" t="s">
        <v>75</v>
      </c>
      <c r="AV1859" t="s">
        <v>657</v>
      </c>
      <c r="AW1859" t="s">
        <v>658</v>
      </c>
      <c r="BA1859" t="s">
        <v>120</v>
      </c>
      <c r="BB1859" t="s">
        <v>64</v>
      </c>
    </row>
    <row r="1860" spans="1:54" x14ac:dyDescent="0.3">
      <c r="A1860">
        <v>177</v>
      </c>
      <c r="B1860" t="s">
        <v>778</v>
      </c>
      <c r="C1860" s="1">
        <v>40965</v>
      </c>
      <c r="D1860">
        <v>2</v>
      </c>
      <c r="E1860" t="s">
        <v>650</v>
      </c>
      <c r="F1860" t="s">
        <v>56</v>
      </c>
      <c r="G1860">
        <v>0</v>
      </c>
      <c r="H1860">
        <v>2012</v>
      </c>
      <c r="I1860" t="s">
        <v>779</v>
      </c>
      <c r="J1860" t="s">
        <v>385</v>
      </c>
      <c r="K1860" t="s">
        <v>336</v>
      </c>
      <c r="L1860">
        <v>1</v>
      </c>
      <c r="M1860" t="s">
        <v>58</v>
      </c>
      <c r="N1860" t="s">
        <v>9673</v>
      </c>
      <c r="W1860">
        <v>1</v>
      </c>
      <c r="AI1860" t="s">
        <v>31</v>
      </c>
      <c r="AM1860" t="s">
        <v>82</v>
      </c>
      <c r="AT1860" t="s">
        <v>75</v>
      </c>
      <c r="AU1860" t="s">
        <v>780</v>
      </c>
      <c r="AV1860" t="s">
        <v>781</v>
      </c>
      <c r="BA1860" t="s">
        <v>782</v>
      </c>
      <c r="BB1860" t="s">
        <v>64</v>
      </c>
    </row>
    <row r="1861" spans="1:54" x14ac:dyDescent="0.3">
      <c r="A1861">
        <v>179</v>
      </c>
      <c r="B1861" t="s">
        <v>789</v>
      </c>
      <c r="C1861" s="1">
        <v>40965</v>
      </c>
      <c r="D1861">
        <v>2</v>
      </c>
      <c r="E1861" t="s">
        <v>650</v>
      </c>
      <c r="F1861" t="s">
        <v>56</v>
      </c>
      <c r="G1861">
        <v>0</v>
      </c>
      <c r="H1861">
        <v>2012</v>
      </c>
      <c r="I1861" t="s">
        <v>790</v>
      </c>
      <c r="J1861" t="s">
        <v>465</v>
      </c>
      <c r="K1861" t="s">
        <v>336</v>
      </c>
      <c r="L1861">
        <v>1</v>
      </c>
      <c r="M1861" t="s">
        <v>58</v>
      </c>
      <c r="N1861" t="s">
        <v>9673</v>
      </c>
      <c r="W1861">
        <v>1</v>
      </c>
      <c r="AI1861" t="s">
        <v>31</v>
      </c>
      <c r="AM1861" t="s">
        <v>82</v>
      </c>
      <c r="AT1861" t="s">
        <v>75</v>
      </c>
      <c r="AU1861" t="s">
        <v>780</v>
      </c>
      <c r="AV1861" t="s">
        <v>781</v>
      </c>
      <c r="BA1861" t="s">
        <v>467</v>
      </c>
      <c r="BB1861" t="s">
        <v>64</v>
      </c>
    </row>
    <row r="1862" spans="1:54" x14ac:dyDescent="0.3">
      <c r="A1862">
        <v>202</v>
      </c>
      <c r="B1862" t="s">
        <v>883</v>
      </c>
      <c r="C1862" s="1">
        <v>40980</v>
      </c>
      <c r="D1862">
        <v>3</v>
      </c>
      <c r="E1862" t="s">
        <v>828</v>
      </c>
      <c r="F1862" t="s">
        <v>73</v>
      </c>
      <c r="G1862">
        <v>0</v>
      </c>
      <c r="H1862">
        <v>2012</v>
      </c>
      <c r="I1862" t="s">
        <v>884</v>
      </c>
      <c r="J1862" t="s">
        <v>80</v>
      </c>
      <c r="K1862" t="s">
        <v>81</v>
      </c>
      <c r="L1862">
        <v>1</v>
      </c>
      <c r="M1862" t="s">
        <v>58</v>
      </c>
      <c r="N1862" t="s">
        <v>9673</v>
      </c>
      <c r="Z1862">
        <v>1</v>
      </c>
      <c r="AI1862" t="s">
        <v>31</v>
      </c>
      <c r="AM1862" t="s">
        <v>82</v>
      </c>
      <c r="AT1862" t="s">
        <v>75</v>
      </c>
      <c r="AU1862" t="s">
        <v>885</v>
      </c>
      <c r="AV1862" t="s">
        <v>886</v>
      </c>
      <c r="BA1862" t="s">
        <v>85</v>
      </c>
      <c r="BB1862" t="s">
        <v>64</v>
      </c>
    </row>
    <row r="1863" spans="1:54" x14ac:dyDescent="0.3">
      <c r="A1863">
        <v>217</v>
      </c>
      <c r="B1863" t="s">
        <v>948</v>
      </c>
      <c r="C1863" s="1">
        <v>41000</v>
      </c>
      <c r="D1863">
        <v>4</v>
      </c>
      <c r="E1863" t="s">
        <v>949</v>
      </c>
      <c r="F1863" t="s">
        <v>56</v>
      </c>
      <c r="G1863">
        <v>1</v>
      </c>
      <c r="H1863">
        <v>2012</v>
      </c>
      <c r="I1863" t="s">
        <v>80</v>
      </c>
      <c r="J1863" t="s">
        <v>80</v>
      </c>
      <c r="K1863" t="s">
        <v>81</v>
      </c>
      <c r="L1863">
        <v>1</v>
      </c>
      <c r="M1863" t="s">
        <v>58</v>
      </c>
      <c r="N1863" t="s">
        <v>9673</v>
      </c>
      <c r="Z1863">
        <v>1</v>
      </c>
      <c r="AI1863" t="s">
        <v>31</v>
      </c>
      <c r="AM1863" t="s">
        <v>82</v>
      </c>
      <c r="AT1863" t="s">
        <v>75</v>
      </c>
      <c r="AV1863" t="s">
        <v>950</v>
      </c>
      <c r="AW1863" t="s">
        <v>951</v>
      </c>
      <c r="AX1863" t="s">
        <v>952</v>
      </c>
      <c r="BA1863" t="s">
        <v>85</v>
      </c>
      <c r="BB1863" t="s">
        <v>64</v>
      </c>
    </row>
    <row r="1864" spans="1:54" x14ac:dyDescent="0.3">
      <c r="A1864">
        <v>226</v>
      </c>
      <c r="B1864" t="s">
        <v>985</v>
      </c>
      <c r="C1864" s="1">
        <v>41006</v>
      </c>
      <c r="D1864">
        <v>4</v>
      </c>
      <c r="E1864" t="s">
        <v>949</v>
      </c>
      <c r="F1864" t="s">
        <v>206</v>
      </c>
      <c r="G1864">
        <v>1</v>
      </c>
      <c r="H1864">
        <v>2012</v>
      </c>
      <c r="I1864" t="s">
        <v>986</v>
      </c>
      <c r="J1864" t="s">
        <v>185</v>
      </c>
      <c r="K1864" t="s">
        <v>65</v>
      </c>
      <c r="L1864">
        <v>1</v>
      </c>
      <c r="M1864" t="s">
        <v>58</v>
      </c>
      <c r="N1864" t="s">
        <v>9673</v>
      </c>
      <c r="Z1864">
        <v>1</v>
      </c>
      <c r="AI1864" t="s">
        <v>31</v>
      </c>
      <c r="AM1864" t="s">
        <v>82</v>
      </c>
      <c r="AT1864" t="s">
        <v>75</v>
      </c>
      <c r="AV1864" t="s">
        <v>987</v>
      </c>
      <c r="AW1864" t="s">
        <v>988</v>
      </c>
      <c r="BA1864" t="s">
        <v>187</v>
      </c>
      <c r="BB1864" t="s">
        <v>64</v>
      </c>
    </row>
    <row r="1865" spans="1:54" x14ac:dyDescent="0.3">
      <c r="A1865">
        <v>245</v>
      </c>
      <c r="B1865" t="s">
        <v>1059</v>
      </c>
      <c r="C1865" s="1">
        <v>41028</v>
      </c>
      <c r="D1865">
        <v>4</v>
      </c>
      <c r="E1865" t="s">
        <v>949</v>
      </c>
      <c r="F1865" t="s">
        <v>56</v>
      </c>
      <c r="G1865">
        <v>0</v>
      </c>
      <c r="H1865">
        <v>2012</v>
      </c>
      <c r="I1865" t="s">
        <v>755</v>
      </c>
      <c r="J1865" t="s">
        <v>443</v>
      </c>
      <c r="K1865" t="s">
        <v>430</v>
      </c>
      <c r="L1865">
        <v>1</v>
      </c>
      <c r="M1865" t="s">
        <v>58</v>
      </c>
      <c r="N1865" t="s">
        <v>9673</v>
      </c>
      <c r="W1865">
        <v>1</v>
      </c>
      <c r="AI1865" t="s">
        <v>31</v>
      </c>
      <c r="AM1865" t="s">
        <v>82</v>
      </c>
      <c r="AT1865" t="s">
        <v>75</v>
      </c>
      <c r="AV1865" t="s">
        <v>1060</v>
      </c>
      <c r="AW1865" t="s">
        <v>1061</v>
      </c>
      <c r="BA1865" t="s">
        <v>448</v>
      </c>
      <c r="BB1865" t="s">
        <v>64</v>
      </c>
    </row>
    <row r="1866" spans="1:54" x14ac:dyDescent="0.3">
      <c r="A1866">
        <v>288</v>
      </c>
      <c r="B1866" t="s">
        <v>1227</v>
      </c>
      <c r="C1866" s="1">
        <v>41090</v>
      </c>
      <c r="D1866">
        <v>6</v>
      </c>
      <c r="E1866" t="s">
        <v>87</v>
      </c>
      <c r="F1866" t="s">
        <v>206</v>
      </c>
      <c r="G1866">
        <v>2</v>
      </c>
      <c r="H1866">
        <v>2012</v>
      </c>
      <c r="I1866" t="s">
        <v>1228</v>
      </c>
      <c r="J1866" t="s">
        <v>443</v>
      </c>
      <c r="K1866" t="s">
        <v>430</v>
      </c>
      <c r="L1866">
        <v>6</v>
      </c>
      <c r="M1866" t="s">
        <v>58</v>
      </c>
      <c r="N1866" t="s">
        <v>9673</v>
      </c>
      <c r="W1866">
        <v>1</v>
      </c>
      <c r="AE1866">
        <v>5</v>
      </c>
      <c r="AH1866" t="s">
        <v>30</v>
      </c>
      <c r="AI1866" t="s">
        <v>31</v>
      </c>
      <c r="AM1866" t="s">
        <v>82</v>
      </c>
      <c r="AT1866" t="s">
        <v>75</v>
      </c>
      <c r="AU1866" t="s">
        <v>1229</v>
      </c>
      <c r="AV1866" t="s">
        <v>1230</v>
      </c>
      <c r="AW1866" t="s">
        <v>1231</v>
      </c>
      <c r="BA1866" t="s">
        <v>448</v>
      </c>
      <c r="BB1866" t="s">
        <v>64</v>
      </c>
    </row>
    <row r="1867" spans="1:54" x14ac:dyDescent="0.3">
      <c r="A1867">
        <v>307</v>
      </c>
      <c r="B1867" t="s">
        <v>1303</v>
      </c>
      <c r="C1867" s="1">
        <v>41126</v>
      </c>
      <c r="D1867">
        <v>8</v>
      </c>
      <c r="E1867" t="s">
        <v>212</v>
      </c>
      <c r="F1867" t="s">
        <v>56</v>
      </c>
      <c r="G1867">
        <v>1</v>
      </c>
      <c r="H1867">
        <v>2012</v>
      </c>
      <c r="I1867" t="s">
        <v>927</v>
      </c>
      <c r="J1867" t="s">
        <v>80</v>
      </c>
      <c r="K1867" t="s">
        <v>81</v>
      </c>
      <c r="L1867">
        <v>1</v>
      </c>
      <c r="M1867" t="s">
        <v>58</v>
      </c>
      <c r="N1867" t="s">
        <v>9673</v>
      </c>
      <c r="W1867">
        <v>1</v>
      </c>
      <c r="AI1867" t="s">
        <v>31</v>
      </c>
      <c r="AM1867" t="s">
        <v>82</v>
      </c>
      <c r="AT1867" t="s">
        <v>75</v>
      </c>
      <c r="AV1867" t="s">
        <v>1304</v>
      </c>
      <c r="AW1867" t="s">
        <v>1305</v>
      </c>
      <c r="BA1867" t="s">
        <v>85</v>
      </c>
      <c r="BB1867" t="s">
        <v>64</v>
      </c>
    </row>
    <row r="1868" spans="1:54" x14ac:dyDescent="0.3">
      <c r="A1868">
        <v>322</v>
      </c>
      <c r="B1868" t="s">
        <v>1363</v>
      </c>
      <c r="C1868" s="1">
        <v>41137</v>
      </c>
      <c r="D1868">
        <v>8</v>
      </c>
      <c r="E1868" t="s">
        <v>212</v>
      </c>
      <c r="F1868" t="s">
        <v>88</v>
      </c>
      <c r="G1868">
        <v>0</v>
      </c>
      <c r="H1868">
        <v>2012</v>
      </c>
      <c r="I1868" t="s">
        <v>1035</v>
      </c>
      <c r="J1868" t="s">
        <v>80</v>
      </c>
      <c r="K1868" t="s">
        <v>81</v>
      </c>
      <c r="L1868">
        <v>1</v>
      </c>
      <c r="M1868" t="s">
        <v>58</v>
      </c>
      <c r="N1868" t="s">
        <v>9673</v>
      </c>
      <c r="W1868">
        <v>1</v>
      </c>
      <c r="AI1868" t="s">
        <v>31</v>
      </c>
      <c r="AM1868" t="s">
        <v>82</v>
      </c>
      <c r="AT1868" t="s">
        <v>75</v>
      </c>
      <c r="AV1868" t="s">
        <v>1364</v>
      </c>
      <c r="AW1868" t="s">
        <v>1365</v>
      </c>
      <c r="BA1868" t="s">
        <v>85</v>
      </c>
      <c r="BB1868" t="s">
        <v>64</v>
      </c>
    </row>
    <row r="1869" spans="1:54" x14ac:dyDescent="0.3">
      <c r="A1869">
        <v>335</v>
      </c>
      <c r="B1869" t="s">
        <v>1422</v>
      </c>
      <c r="C1869" s="1">
        <v>41169</v>
      </c>
      <c r="D1869">
        <v>9</v>
      </c>
      <c r="E1869" t="s">
        <v>263</v>
      </c>
      <c r="F1869" t="s">
        <v>73</v>
      </c>
      <c r="G1869">
        <v>0</v>
      </c>
      <c r="H1869">
        <v>2012</v>
      </c>
      <c r="I1869" t="s">
        <v>879</v>
      </c>
      <c r="J1869" t="s">
        <v>879</v>
      </c>
      <c r="K1869" t="s">
        <v>81</v>
      </c>
      <c r="L1869">
        <v>1</v>
      </c>
      <c r="M1869" t="s">
        <v>58</v>
      </c>
      <c r="N1869" t="s">
        <v>9673</v>
      </c>
      <c r="W1869">
        <v>1</v>
      </c>
      <c r="AI1869" t="s">
        <v>31</v>
      </c>
      <c r="AM1869" t="s">
        <v>82</v>
      </c>
      <c r="AT1869" t="s">
        <v>75</v>
      </c>
      <c r="AV1869" t="s">
        <v>1423</v>
      </c>
      <c r="AW1869" t="s">
        <v>1424</v>
      </c>
      <c r="BA1869" t="s">
        <v>882</v>
      </c>
      <c r="BB1869" t="s">
        <v>64</v>
      </c>
    </row>
    <row r="1870" spans="1:54" x14ac:dyDescent="0.3">
      <c r="A1870">
        <v>339</v>
      </c>
      <c r="B1870" t="s">
        <v>1436</v>
      </c>
      <c r="C1870" s="1">
        <v>41178</v>
      </c>
      <c r="D1870">
        <v>9</v>
      </c>
      <c r="E1870" t="s">
        <v>263</v>
      </c>
      <c r="F1870" t="s">
        <v>169</v>
      </c>
      <c r="G1870">
        <v>1</v>
      </c>
      <c r="H1870">
        <v>2012</v>
      </c>
      <c r="I1870" t="s">
        <v>401</v>
      </c>
      <c r="J1870" t="s">
        <v>57</v>
      </c>
      <c r="K1870" t="s">
        <v>57</v>
      </c>
      <c r="L1870">
        <v>2</v>
      </c>
      <c r="M1870" t="s">
        <v>58</v>
      </c>
      <c r="N1870" t="s">
        <v>9673</v>
      </c>
      <c r="W1870">
        <v>2</v>
      </c>
      <c r="AI1870" t="s">
        <v>31</v>
      </c>
      <c r="AT1870" t="s">
        <v>75</v>
      </c>
      <c r="AV1870" t="s">
        <v>1437</v>
      </c>
      <c r="AW1870" t="s">
        <v>1438</v>
      </c>
      <c r="BA1870" t="s">
        <v>63</v>
      </c>
      <c r="BB1870" t="s">
        <v>64</v>
      </c>
    </row>
    <row r="1871" spans="1:54" x14ac:dyDescent="0.3">
      <c r="A1871">
        <v>354</v>
      </c>
      <c r="B1871" t="s">
        <v>1481</v>
      </c>
      <c r="C1871" s="1">
        <v>41196</v>
      </c>
      <c r="D1871">
        <v>10</v>
      </c>
      <c r="E1871" t="s">
        <v>290</v>
      </c>
      <c r="F1871" t="s">
        <v>56</v>
      </c>
      <c r="G1871">
        <v>0</v>
      </c>
      <c r="H1871">
        <v>2012</v>
      </c>
      <c r="I1871" t="s">
        <v>80</v>
      </c>
      <c r="J1871" t="s">
        <v>80</v>
      </c>
      <c r="K1871" t="s">
        <v>81</v>
      </c>
      <c r="L1871">
        <v>1</v>
      </c>
      <c r="M1871" t="s">
        <v>58</v>
      </c>
      <c r="N1871" t="s">
        <v>9673</v>
      </c>
      <c r="X1871">
        <v>1</v>
      </c>
      <c r="AI1871" t="s">
        <v>31</v>
      </c>
      <c r="AP1871" t="s">
        <v>38</v>
      </c>
      <c r="AV1871" t="s">
        <v>1479</v>
      </c>
      <c r="AW1871" t="s">
        <v>1482</v>
      </c>
      <c r="BA1871" t="s">
        <v>85</v>
      </c>
      <c r="BB1871" t="s">
        <v>64</v>
      </c>
    </row>
    <row r="1872" spans="1:54" x14ac:dyDescent="0.3">
      <c r="A1872">
        <v>368</v>
      </c>
      <c r="B1872" t="s">
        <v>1520</v>
      </c>
      <c r="C1872" s="1">
        <v>41213</v>
      </c>
      <c r="D1872">
        <v>10</v>
      </c>
      <c r="E1872" t="s">
        <v>290</v>
      </c>
      <c r="F1872" t="s">
        <v>169</v>
      </c>
      <c r="G1872">
        <v>1</v>
      </c>
      <c r="H1872">
        <v>2012</v>
      </c>
      <c r="I1872" t="s">
        <v>80</v>
      </c>
      <c r="J1872" t="s">
        <v>80</v>
      </c>
      <c r="K1872" t="s">
        <v>81</v>
      </c>
      <c r="L1872">
        <v>3</v>
      </c>
      <c r="M1872" t="s">
        <v>58</v>
      </c>
      <c r="N1872" t="s">
        <v>9673</v>
      </c>
      <c r="Z1872">
        <v>3</v>
      </c>
      <c r="AI1872" t="s">
        <v>31</v>
      </c>
      <c r="AM1872" t="s">
        <v>82</v>
      </c>
      <c r="AT1872" t="s">
        <v>75</v>
      </c>
      <c r="AV1872" t="s">
        <v>1521</v>
      </c>
      <c r="AW1872" t="s">
        <v>1518</v>
      </c>
      <c r="BA1872" t="s">
        <v>85</v>
      </c>
      <c r="BB1872" t="s">
        <v>64</v>
      </c>
    </row>
    <row r="1873" spans="1:54" x14ac:dyDescent="0.3">
      <c r="A1873">
        <v>380</v>
      </c>
      <c r="B1873" t="s">
        <v>1550</v>
      </c>
      <c r="C1873" s="1">
        <v>41223</v>
      </c>
      <c r="D1873">
        <v>11</v>
      </c>
      <c r="E1873" t="s">
        <v>327</v>
      </c>
      <c r="F1873" t="s">
        <v>206</v>
      </c>
      <c r="G1873">
        <v>0</v>
      </c>
      <c r="H1873">
        <v>2012</v>
      </c>
      <c r="I1873" t="s">
        <v>1551</v>
      </c>
      <c r="J1873" t="s">
        <v>1552</v>
      </c>
      <c r="K1873" t="s">
        <v>81</v>
      </c>
      <c r="L1873">
        <v>1</v>
      </c>
      <c r="M1873" t="s">
        <v>58</v>
      </c>
      <c r="N1873" t="s">
        <v>9673</v>
      </c>
      <c r="W1873">
        <v>1</v>
      </c>
      <c r="AI1873" t="s">
        <v>31</v>
      </c>
      <c r="AT1873" t="s">
        <v>75</v>
      </c>
      <c r="AV1873" t="s">
        <v>1553</v>
      </c>
      <c r="AW1873" t="s">
        <v>1546</v>
      </c>
      <c r="BA1873" t="s">
        <v>1554</v>
      </c>
      <c r="BB1873" t="s">
        <v>64</v>
      </c>
    </row>
    <row r="1874" spans="1:54" x14ac:dyDescent="0.3">
      <c r="A1874">
        <v>396</v>
      </c>
      <c r="B1874" t="s">
        <v>1594</v>
      </c>
      <c r="C1874" s="1">
        <v>41239</v>
      </c>
      <c r="D1874">
        <v>11</v>
      </c>
      <c r="E1874" t="s">
        <v>327</v>
      </c>
      <c r="F1874" t="s">
        <v>73</v>
      </c>
      <c r="G1874">
        <v>0</v>
      </c>
      <c r="H1874">
        <v>2012</v>
      </c>
      <c r="J1874" t="s">
        <v>1332</v>
      </c>
      <c r="K1874" t="s">
        <v>81</v>
      </c>
      <c r="L1874">
        <v>1</v>
      </c>
      <c r="M1874" t="s">
        <v>58</v>
      </c>
      <c r="N1874" t="s">
        <v>9673</v>
      </c>
      <c r="Z1874">
        <v>1</v>
      </c>
      <c r="AI1874" t="s">
        <v>31</v>
      </c>
      <c r="AM1874" t="s">
        <v>82</v>
      </c>
      <c r="AT1874" t="s">
        <v>75</v>
      </c>
      <c r="AV1874" t="s">
        <v>1595</v>
      </c>
      <c r="AW1874" t="s">
        <v>1596</v>
      </c>
      <c r="BA1874" t="s">
        <v>1335</v>
      </c>
      <c r="BB1874" t="s">
        <v>64</v>
      </c>
    </row>
    <row r="1875" spans="1:54" x14ac:dyDescent="0.3">
      <c r="A1875">
        <v>440</v>
      </c>
      <c r="B1875" t="s">
        <v>1743</v>
      </c>
      <c r="C1875" s="1">
        <v>41316</v>
      </c>
      <c r="D1875">
        <v>2</v>
      </c>
      <c r="E1875" t="s">
        <v>650</v>
      </c>
      <c r="F1875" t="s">
        <v>73</v>
      </c>
      <c r="G1875">
        <v>0</v>
      </c>
      <c r="H1875">
        <v>2013</v>
      </c>
      <c r="I1875" t="s">
        <v>80</v>
      </c>
      <c r="J1875" t="s">
        <v>80</v>
      </c>
      <c r="K1875" t="s">
        <v>81</v>
      </c>
      <c r="L1875">
        <v>1</v>
      </c>
      <c r="M1875" t="s">
        <v>58</v>
      </c>
      <c r="N1875" t="s">
        <v>9673</v>
      </c>
      <c r="W1875">
        <v>1</v>
      </c>
      <c r="AI1875" t="s">
        <v>31</v>
      </c>
      <c r="AT1875" t="s">
        <v>75</v>
      </c>
      <c r="AV1875" t="s">
        <v>1744</v>
      </c>
      <c r="BA1875" t="s">
        <v>85</v>
      </c>
      <c r="BB1875" t="s">
        <v>64</v>
      </c>
    </row>
    <row r="1876" spans="1:54" x14ac:dyDescent="0.3">
      <c r="A1876">
        <v>442</v>
      </c>
      <c r="B1876" t="s">
        <v>1747</v>
      </c>
      <c r="C1876" s="1">
        <v>41317</v>
      </c>
      <c r="D1876">
        <v>2</v>
      </c>
      <c r="E1876" t="s">
        <v>650</v>
      </c>
      <c r="F1876" t="s">
        <v>100</v>
      </c>
      <c r="G1876">
        <v>0</v>
      </c>
      <c r="H1876">
        <v>2013</v>
      </c>
      <c r="I1876" t="s">
        <v>117</v>
      </c>
      <c r="J1876" t="s">
        <v>117</v>
      </c>
      <c r="K1876" t="s">
        <v>81</v>
      </c>
      <c r="L1876">
        <v>1</v>
      </c>
      <c r="M1876" t="s">
        <v>58</v>
      </c>
      <c r="N1876" t="s">
        <v>9673</v>
      </c>
      <c r="W1876">
        <v>1</v>
      </c>
      <c r="AI1876" t="s">
        <v>31</v>
      </c>
      <c r="AT1876" t="s">
        <v>75</v>
      </c>
      <c r="AV1876" t="s">
        <v>1746</v>
      </c>
      <c r="BA1876" t="s">
        <v>120</v>
      </c>
      <c r="BB1876" t="s">
        <v>64</v>
      </c>
    </row>
    <row r="1877" spans="1:54" x14ac:dyDescent="0.3">
      <c r="A1877">
        <v>475</v>
      </c>
      <c r="B1877" t="s">
        <v>1838</v>
      </c>
      <c r="C1877" s="1">
        <v>41370</v>
      </c>
      <c r="D1877">
        <v>4</v>
      </c>
      <c r="E1877" t="s">
        <v>949</v>
      </c>
      <c r="F1877" t="s">
        <v>206</v>
      </c>
      <c r="G1877">
        <v>0</v>
      </c>
      <c r="H1877">
        <v>2013</v>
      </c>
      <c r="I1877" t="s">
        <v>1839</v>
      </c>
      <c r="K1877" t="s">
        <v>251</v>
      </c>
      <c r="L1877">
        <v>15</v>
      </c>
      <c r="M1877" t="s">
        <v>58</v>
      </c>
      <c r="N1877" t="s">
        <v>9673</v>
      </c>
      <c r="X1877">
        <v>15</v>
      </c>
      <c r="AI1877" t="s">
        <v>31</v>
      </c>
      <c r="AJ1877" t="s">
        <v>32</v>
      </c>
      <c r="AT1877" t="s">
        <v>75</v>
      </c>
      <c r="AV1877" t="s">
        <v>1840</v>
      </c>
      <c r="AW1877" t="s">
        <v>1841</v>
      </c>
      <c r="BA1877" t="s">
        <v>254</v>
      </c>
      <c r="BB1877" t="s">
        <v>64</v>
      </c>
    </row>
    <row r="1878" spans="1:54" x14ac:dyDescent="0.3">
      <c r="A1878">
        <v>486</v>
      </c>
      <c r="B1878" t="s">
        <v>1873</v>
      </c>
      <c r="C1878" s="1">
        <v>41381</v>
      </c>
      <c r="D1878">
        <v>4</v>
      </c>
      <c r="E1878" t="s">
        <v>949</v>
      </c>
      <c r="F1878" t="s">
        <v>169</v>
      </c>
      <c r="G1878">
        <v>0</v>
      </c>
      <c r="H1878">
        <v>2013</v>
      </c>
      <c r="I1878" t="s">
        <v>80</v>
      </c>
      <c r="J1878" t="s">
        <v>80</v>
      </c>
      <c r="K1878" t="s">
        <v>81</v>
      </c>
      <c r="M1878" t="s">
        <v>58</v>
      </c>
      <c r="N1878" t="s">
        <v>9673</v>
      </c>
      <c r="Z1878">
        <v>0</v>
      </c>
      <c r="AI1878" t="s">
        <v>31</v>
      </c>
      <c r="AT1878" t="s">
        <v>75</v>
      </c>
      <c r="AV1878" t="s">
        <v>1874</v>
      </c>
      <c r="BA1878" t="s">
        <v>85</v>
      </c>
      <c r="BB1878" t="s">
        <v>64</v>
      </c>
    </row>
    <row r="1879" spans="1:54" x14ac:dyDescent="0.3">
      <c r="A1879">
        <v>544</v>
      </c>
      <c r="B1879" t="s">
        <v>2069</v>
      </c>
      <c r="C1879" s="1">
        <v>41522</v>
      </c>
      <c r="D1879">
        <v>9</v>
      </c>
      <c r="E1879" t="s">
        <v>263</v>
      </c>
      <c r="F1879" t="s">
        <v>88</v>
      </c>
      <c r="H1879">
        <v>2013</v>
      </c>
      <c r="I1879" t="s">
        <v>2070</v>
      </c>
      <c r="J1879" t="s">
        <v>117</v>
      </c>
      <c r="K1879" t="s">
        <v>81</v>
      </c>
      <c r="L1879">
        <v>9</v>
      </c>
      <c r="M1879" t="s">
        <v>58</v>
      </c>
      <c r="N1879" t="s">
        <v>9673</v>
      </c>
      <c r="Q1879" t="s">
        <v>2071</v>
      </c>
      <c r="Z1879">
        <v>1</v>
      </c>
      <c r="AE1879">
        <v>8</v>
      </c>
      <c r="AI1879" t="s">
        <v>31</v>
      </c>
      <c r="AU1879" t="s">
        <v>2072</v>
      </c>
      <c r="AV1879" t="s">
        <v>2073</v>
      </c>
      <c r="BA1879" t="s">
        <v>120</v>
      </c>
      <c r="BB1879" t="s">
        <v>64</v>
      </c>
    </row>
    <row r="1880" spans="1:54" x14ac:dyDescent="0.3">
      <c r="A1880">
        <v>596</v>
      </c>
      <c r="B1880" t="s">
        <v>2227</v>
      </c>
      <c r="C1880" s="1">
        <v>41646</v>
      </c>
      <c r="D1880">
        <v>1</v>
      </c>
      <c r="E1880" t="s">
        <v>500</v>
      </c>
      <c r="F1880" t="s">
        <v>100</v>
      </c>
      <c r="H1880">
        <v>2014</v>
      </c>
      <c r="I1880" t="s">
        <v>2228</v>
      </c>
      <c r="K1880" t="s">
        <v>430</v>
      </c>
      <c r="L1880">
        <v>3</v>
      </c>
      <c r="M1880" t="s">
        <v>58</v>
      </c>
      <c r="N1880" t="s">
        <v>9673</v>
      </c>
      <c r="AE1880">
        <v>3</v>
      </c>
      <c r="AI1880" t="s">
        <v>31</v>
      </c>
      <c r="AQ1880" t="s">
        <v>39</v>
      </c>
      <c r="AV1880" t="s">
        <v>2229</v>
      </c>
      <c r="BA1880" t="s">
        <v>1468</v>
      </c>
      <c r="BB1880" t="s">
        <v>64</v>
      </c>
    </row>
    <row r="1881" spans="1:54" x14ac:dyDescent="0.3">
      <c r="A1881">
        <v>640</v>
      </c>
      <c r="B1881" t="s">
        <v>2382</v>
      </c>
      <c r="C1881" s="1">
        <v>41708</v>
      </c>
      <c r="D1881">
        <v>3</v>
      </c>
      <c r="E1881" t="s">
        <v>828</v>
      </c>
      <c r="F1881" t="s">
        <v>73</v>
      </c>
      <c r="H1881">
        <v>2014</v>
      </c>
      <c r="I1881" t="s">
        <v>1498</v>
      </c>
      <c r="J1881" t="s">
        <v>1498</v>
      </c>
      <c r="K1881" t="s">
        <v>81</v>
      </c>
      <c r="L1881">
        <v>0</v>
      </c>
      <c r="M1881" t="s">
        <v>58</v>
      </c>
      <c r="N1881" t="s">
        <v>9673</v>
      </c>
      <c r="W1881">
        <v>0</v>
      </c>
      <c r="AI1881" t="s">
        <v>31</v>
      </c>
      <c r="AT1881" t="s">
        <v>75</v>
      </c>
      <c r="AV1881" t="s">
        <v>2383</v>
      </c>
      <c r="BA1881" t="s">
        <v>1499</v>
      </c>
      <c r="BB1881" t="s">
        <v>64</v>
      </c>
    </row>
    <row r="1882" spans="1:54" x14ac:dyDescent="0.3">
      <c r="A1882">
        <v>653</v>
      </c>
      <c r="B1882" t="s">
        <v>2434</v>
      </c>
      <c r="C1882" s="1">
        <v>41735</v>
      </c>
      <c r="D1882">
        <v>4</v>
      </c>
      <c r="E1882" t="s">
        <v>949</v>
      </c>
      <c r="F1882" t="s">
        <v>56</v>
      </c>
      <c r="H1882">
        <v>2014</v>
      </c>
      <c r="I1882" t="s">
        <v>2435</v>
      </c>
      <c r="J1882" t="s">
        <v>1498</v>
      </c>
      <c r="K1882" t="s">
        <v>81</v>
      </c>
      <c r="L1882">
        <v>25</v>
      </c>
      <c r="M1882" t="s">
        <v>58</v>
      </c>
      <c r="N1882" t="s">
        <v>9673</v>
      </c>
      <c r="Z1882">
        <v>18</v>
      </c>
      <c r="AE1882">
        <v>7</v>
      </c>
      <c r="AI1882" t="s">
        <v>31</v>
      </c>
      <c r="AV1882" t="s">
        <v>2436</v>
      </c>
      <c r="BA1882" t="s">
        <v>1499</v>
      </c>
      <c r="BB1882" t="s">
        <v>64</v>
      </c>
    </row>
    <row r="1883" spans="1:54" x14ac:dyDescent="0.3">
      <c r="A1883">
        <v>667</v>
      </c>
      <c r="B1883" t="s">
        <v>2486</v>
      </c>
      <c r="C1883" s="1">
        <v>41750</v>
      </c>
      <c r="D1883">
        <v>4</v>
      </c>
      <c r="E1883" t="s">
        <v>949</v>
      </c>
      <c r="F1883" t="s">
        <v>73</v>
      </c>
      <c r="H1883">
        <v>2014</v>
      </c>
      <c r="I1883" t="s">
        <v>1115</v>
      </c>
      <c r="J1883" t="s">
        <v>1115</v>
      </c>
      <c r="K1883" t="s">
        <v>81</v>
      </c>
      <c r="L1883">
        <v>2</v>
      </c>
      <c r="M1883" t="s">
        <v>58</v>
      </c>
      <c r="N1883" t="s">
        <v>9673</v>
      </c>
      <c r="Z1883">
        <v>2</v>
      </c>
      <c r="AI1883" t="s">
        <v>31</v>
      </c>
      <c r="AU1883" t="s">
        <v>2487</v>
      </c>
      <c r="AV1883" t="s">
        <v>2488</v>
      </c>
      <c r="BA1883" t="s">
        <v>1118</v>
      </c>
      <c r="BB1883" t="s">
        <v>64</v>
      </c>
    </row>
    <row r="1884" spans="1:54" x14ac:dyDescent="0.3">
      <c r="A1884">
        <v>751</v>
      </c>
      <c r="B1884" t="s">
        <v>2826</v>
      </c>
      <c r="C1884" s="1">
        <v>41841</v>
      </c>
      <c r="D1884">
        <v>7</v>
      </c>
      <c r="E1884" t="s">
        <v>154</v>
      </c>
      <c r="F1884" t="s">
        <v>73</v>
      </c>
      <c r="H1884">
        <v>2014</v>
      </c>
      <c r="J1884" t="s">
        <v>233</v>
      </c>
      <c r="K1884" t="s">
        <v>81</v>
      </c>
      <c r="L1884">
        <v>0</v>
      </c>
      <c r="M1884" t="s">
        <v>58</v>
      </c>
      <c r="N1884" t="s">
        <v>9673</v>
      </c>
      <c r="Z1884">
        <v>0</v>
      </c>
      <c r="AB1884">
        <v>5</v>
      </c>
      <c r="AE1884">
        <v>0</v>
      </c>
      <c r="AI1884" t="s">
        <v>31</v>
      </c>
      <c r="AU1884" t="s">
        <v>2827</v>
      </c>
      <c r="AV1884" t="s">
        <v>2828</v>
      </c>
      <c r="AY1884">
        <v>12.36865044</v>
      </c>
      <c r="AZ1884">
        <v>14.206379889999999</v>
      </c>
      <c r="BA1884" t="s">
        <v>235</v>
      </c>
      <c r="BB1884" t="s">
        <v>64</v>
      </c>
    </row>
    <row r="1885" spans="1:54" x14ac:dyDescent="0.3">
      <c r="A1885">
        <v>16</v>
      </c>
      <c r="B1885" t="s">
        <v>141</v>
      </c>
      <c r="C1885" s="1">
        <v>40715</v>
      </c>
      <c r="D1885">
        <v>6</v>
      </c>
      <c r="E1885" t="s">
        <v>87</v>
      </c>
      <c r="F1885" t="s">
        <v>100</v>
      </c>
      <c r="G1885">
        <v>1</v>
      </c>
      <c r="H1885">
        <v>2011</v>
      </c>
      <c r="I1885" t="s">
        <v>142</v>
      </c>
      <c r="J1885" t="s">
        <v>133</v>
      </c>
      <c r="K1885" t="s">
        <v>132</v>
      </c>
      <c r="L1885">
        <v>7</v>
      </c>
      <c r="M1885" t="s">
        <v>58</v>
      </c>
      <c r="N1885" t="s">
        <v>9660</v>
      </c>
      <c r="W1885">
        <v>7</v>
      </c>
      <c r="AH1885" t="s">
        <v>30</v>
      </c>
      <c r="AI1885" t="s">
        <v>31</v>
      </c>
      <c r="AM1885" t="s">
        <v>82</v>
      </c>
      <c r="AO1885" t="s">
        <v>59</v>
      </c>
      <c r="AR1885" t="s">
        <v>40</v>
      </c>
      <c r="AV1885" t="s">
        <v>134</v>
      </c>
      <c r="AW1885" t="s">
        <v>143</v>
      </c>
      <c r="BA1885" t="s">
        <v>136</v>
      </c>
      <c r="BB1885" t="s">
        <v>64</v>
      </c>
    </row>
    <row r="1886" spans="1:54" x14ac:dyDescent="0.3">
      <c r="A1886">
        <v>48</v>
      </c>
      <c r="B1886" t="s">
        <v>249</v>
      </c>
      <c r="C1886" s="1">
        <v>40780</v>
      </c>
      <c r="D1886">
        <v>8</v>
      </c>
      <c r="E1886" t="s">
        <v>212</v>
      </c>
      <c r="F1886" t="s">
        <v>88</v>
      </c>
      <c r="G1886">
        <v>5</v>
      </c>
      <c r="H1886">
        <v>2011</v>
      </c>
      <c r="I1886" t="s">
        <v>250</v>
      </c>
      <c r="K1886" t="s">
        <v>251</v>
      </c>
      <c r="L1886">
        <v>16</v>
      </c>
      <c r="M1886" t="s">
        <v>58</v>
      </c>
      <c r="N1886" t="s">
        <v>9660</v>
      </c>
      <c r="W1886">
        <v>8</v>
      </c>
      <c r="AE1886">
        <v>8</v>
      </c>
      <c r="AH1886" t="s">
        <v>30</v>
      </c>
      <c r="AI1886" t="s">
        <v>31</v>
      </c>
      <c r="AK1886" t="s">
        <v>33</v>
      </c>
      <c r="AO1886" t="s">
        <v>59</v>
      </c>
      <c r="AR1886" t="s">
        <v>40</v>
      </c>
      <c r="AV1886" t="s">
        <v>252</v>
      </c>
      <c r="AW1886" t="s">
        <v>253</v>
      </c>
      <c r="BA1886" t="s">
        <v>254</v>
      </c>
      <c r="BB1886" t="s">
        <v>64</v>
      </c>
    </row>
    <row r="1887" spans="1:54" x14ac:dyDescent="0.3">
      <c r="A1887">
        <v>53</v>
      </c>
      <c r="B1887" t="s">
        <v>9590</v>
      </c>
      <c r="C1887" s="1">
        <v>40798</v>
      </c>
      <c r="D1887">
        <v>9</v>
      </c>
      <c r="E1887" t="s">
        <v>263</v>
      </c>
      <c r="F1887" t="s">
        <v>73</v>
      </c>
      <c r="G1887">
        <v>1</v>
      </c>
      <c r="H1887">
        <v>2011</v>
      </c>
      <c r="J1887" t="s">
        <v>276</v>
      </c>
      <c r="K1887" t="s">
        <v>57</v>
      </c>
      <c r="L1887">
        <v>7</v>
      </c>
      <c r="M1887" t="s">
        <v>58</v>
      </c>
      <c r="N1887" t="s">
        <v>9660</v>
      </c>
      <c r="W1887">
        <v>6</v>
      </c>
      <c r="AE1887">
        <v>1</v>
      </c>
      <c r="AH1887" t="s">
        <v>30</v>
      </c>
      <c r="AT1887" t="s">
        <v>75</v>
      </c>
      <c r="AV1887" t="s">
        <v>277</v>
      </c>
      <c r="AW1887" t="s">
        <v>278</v>
      </c>
      <c r="BA1887" t="s">
        <v>279</v>
      </c>
      <c r="BB1887" t="s">
        <v>64</v>
      </c>
    </row>
    <row r="1888" spans="1:54" x14ac:dyDescent="0.3">
      <c r="A1888">
        <v>59</v>
      </c>
      <c r="B1888" t="s">
        <v>295</v>
      </c>
      <c r="C1888" s="1">
        <v>40828</v>
      </c>
      <c r="D1888">
        <v>10</v>
      </c>
      <c r="E1888" t="s">
        <v>290</v>
      </c>
      <c r="F1888" t="s">
        <v>169</v>
      </c>
      <c r="G1888">
        <v>4</v>
      </c>
      <c r="H1888">
        <v>2011</v>
      </c>
      <c r="J1888" t="s">
        <v>117</v>
      </c>
      <c r="K1888" t="s">
        <v>81</v>
      </c>
      <c r="L1888">
        <v>1</v>
      </c>
      <c r="M1888" t="s">
        <v>58</v>
      </c>
      <c r="N1888" t="s">
        <v>9660</v>
      </c>
      <c r="W1888">
        <v>1</v>
      </c>
      <c r="AI1888" t="s">
        <v>31</v>
      </c>
      <c r="AR1888" t="s">
        <v>40</v>
      </c>
      <c r="AV1888" t="s">
        <v>296</v>
      </c>
      <c r="AW1888" t="s">
        <v>297</v>
      </c>
      <c r="BA1888" t="s">
        <v>120</v>
      </c>
      <c r="BB1888" t="s">
        <v>64</v>
      </c>
    </row>
    <row r="1889" spans="1:54" x14ac:dyDescent="0.3">
      <c r="A1889">
        <v>91</v>
      </c>
      <c r="B1889" t="s">
        <v>400</v>
      </c>
      <c r="C1889" s="1">
        <v>40881</v>
      </c>
      <c r="D1889">
        <v>12</v>
      </c>
      <c r="E1889" t="s">
        <v>390</v>
      </c>
      <c r="F1889" t="s">
        <v>56</v>
      </c>
      <c r="G1889">
        <v>1</v>
      </c>
      <c r="H1889">
        <v>2011</v>
      </c>
      <c r="I1889" t="s">
        <v>401</v>
      </c>
      <c r="J1889" t="s">
        <v>402</v>
      </c>
      <c r="K1889" t="s">
        <v>57</v>
      </c>
      <c r="L1889">
        <v>7</v>
      </c>
      <c r="M1889" t="s">
        <v>58</v>
      </c>
      <c r="N1889" t="s">
        <v>9660</v>
      </c>
      <c r="V1889">
        <v>3</v>
      </c>
      <c r="W1889">
        <v>3</v>
      </c>
      <c r="AE1889">
        <v>1</v>
      </c>
      <c r="AI1889" t="s">
        <v>31</v>
      </c>
      <c r="AO1889" t="s">
        <v>59</v>
      </c>
      <c r="AR1889" t="s">
        <v>40</v>
      </c>
      <c r="AV1889" t="s">
        <v>403</v>
      </c>
      <c r="AW1889" t="s">
        <v>404</v>
      </c>
      <c r="AX1889" t="s">
        <v>405</v>
      </c>
      <c r="BA1889" t="s">
        <v>406</v>
      </c>
      <c r="BB1889" t="s">
        <v>64</v>
      </c>
    </row>
    <row r="1890" spans="1:54" x14ac:dyDescent="0.3">
      <c r="A1890">
        <v>149</v>
      </c>
      <c r="B1890" t="s">
        <v>659</v>
      </c>
      <c r="C1890" s="1">
        <v>40942</v>
      </c>
      <c r="D1890">
        <v>2</v>
      </c>
      <c r="E1890" t="s">
        <v>650</v>
      </c>
      <c r="F1890" t="s">
        <v>203</v>
      </c>
      <c r="G1890">
        <v>0</v>
      </c>
      <c r="H1890">
        <v>2012</v>
      </c>
      <c r="I1890" t="s">
        <v>660</v>
      </c>
      <c r="J1890" t="s">
        <v>660</v>
      </c>
      <c r="K1890" t="s">
        <v>643</v>
      </c>
      <c r="L1890">
        <v>4</v>
      </c>
      <c r="M1890" t="s">
        <v>58</v>
      </c>
      <c r="N1890" t="s">
        <v>9660</v>
      </c>
      <c r="W1890">
        <v>2</v>
      </c>
      <c r="AE1890">
        <v>2</v>
      </c>
      <c r="AH1890" t="s">
        <v>30</v>
      </c>
      <c r="AI1890" t="s">
        <v>31</v>
      </c>
      <c r="AO1890" t="s">
        <v>59</v>
      </c>
      <c r="AR1890" t="s">
        <v>40</v>
      </c>
      <c r="AV1890" t="s">
        <v>661</v>
      </c>
      <c r="AW1890" t="s">
        <v>662</v>
      </c>
      <c r="AX1890" t="s">
        <v>663</v>
      </c>
      <c r="BA1890" t="s">
        <v>664</v>
      </c>
      <c r="BB1890" t="s">
        <v>64</v>
      </c>
    </row>
    <row r="1891" spans="1:54" x14ac:dyDescent="0.3">
      <c r="A1891">
        <v>182</v>
      </c>
      <c r="B1891" t="s">
        <v>797</v>
      </c>
      <c r="C1891" s="1">
        <v>40967</v>
      </c>
      <c r="D1891">
        <v>2</v>
      </c>
      <c r="E1891" t="s">
        <v>650</v>
      </c>
      <c r="F1891" t="s">
        <v>100</v>
      </c>
      <c r="G1891">
        <v>2</v>
      </c>
      <c r="H1891">
        <v>2012</v>
      </c>
      <c r="J1891" t="s">
        <v>798</v>
      </c>
      <c r="K1891" t="s">
        <v>57</v>
      </c>
      <c r="L1891">
        <v>1</v>
      </c>
      <c r="M1891" t="s">
        <v>58</v>
      </c>
      <c r="N1891" t="s">
        <v>9660</v>
      </c>
      <c r="W1891">
        <v>1</v>
      </c>
      <c r="AH1891" t="s">
        <v>30</v>
      </c>
      <c r="AI1891" t="s">
        <v>31</v>
      </c>
      <c r="AO1891" t="s">
        <v>59</v>
      </c>
      <c r="AR1891" t="s">
        <v>40</v>
      </c>
      <c r="AU1891" t="s">
        <v>799</v>
      </c>
      <c r="AV1891" t="s">
        <v>800</v>
      </c>
      <c r="AW1891" t="s">
        <v>801</v>
      </c>
      <c r="AX1891" t="s">
        <v>802</v>
      </c>
      <c r="BA1891" t="s">
        <v>803</v>
      </c>
      <c r="BB1891" t="s">
        <v>64</v>
      </c>
    </row>
    <row r="1892" spans="1:54" x14ac:dyDescent="0.3">
      <c r="A1892">
        <v>529</v>
      </c>
      <c r="B1892" t="s">
        <v>2019</v>
      </c>
      <c r="C1892" s="1">
        <v>41501</v>
      </c>
      <c r="D1892">
        <v>8</v>
      </c>
      <c r="E1892" t="s">
        <v>212</v>
      </c>
      <c r="F1892" t="s">
        <v>88</v>
      </c>
      <c r="H1892">
        <v>2013</v>
      </c>
      <c r="I1892" t="s">
        <v>117</v>
      </c>
      <c r="J1892" t="s">
        <v>117</v>
      </c>
      <c r="K1892" t="s">
        <v>81</v>
      </c>
      <c r="L1892">
        <v>14</v>
      </c>
      <c r="M1892" t="s">
        <v>58</v>
      </c>
      <c r="N1892" t="s">
        <v>9707</v>
      </c>
      <c r="AE1892">
        <v>14</v>
      </c>
      <c r="AH1892" t="s">
        <v>30</v>
      </c>
      <c r="AI1892" t="s">
        <v>31</v>
      </c>
      <c r="AO1892" t="s">
        <v>59</v>
      </c>
      <c r="AV1892" t="s">
        <v>2020</v>
      </c>
      <c r="AW1892" t="s">
        <v>2021</v>
      </c>
      <c r="AX1892" t="s">
        <v>2022</v>
      </c>
      <c r="BA1892" t="s">
        <v>120</v>
      </c>
      <c r="BB1892" t="s">
        <v>64</v>
      </c>
    </row>
    <row r="1893" spans="1:54" x14ac:dyDescent="0.3">
      <c r="A1893">
        <v>2932</v>
      </c>
      <c r="B1893" t="s">
        <v>9427</v>
      </c>
      <c r="C1893" s="1">
        <v>43312</v>
      </c>
      <c r="D1893">
        <v>7</v>
      </c>
      <c r="E1893" t="s">
        <v>154</v>
      </c>
      <c r="F1893" t="s">
        <v>100</v>
      </c>
      <c r="H1893">
        <v>2018</v>
      </c>
      <c r="J1893" t="s">
        <v>532</v>
      </c>
      <c r="K1893" t="s">
        <v>251</v>
      </c>
      <c r="L1893">
        <v>0</v>
      </c>
      <c r="N1893" t="s">
        <v>9621</v>
      </c>
      <c r="S1893" t="s">
        <v>75</v>
      </c>
      <c r="AE1893">
        <v>0</v>
      </c>
      <c r="AI1893" t="s">
        <v>31</v>
      </c>
      <c r="AL1893" t="s">
        <v>75</v>
      </c>
      <c r="AT1893" t="s">
        <v>75</v>
      </c>
      <c r="AV1893" t="s">
        <v>9428</v>
      </c>
      <c r="AY1893">
        <v>9.2668199999999992</v>
      </c>
      <c r="AZ1893">
        <v>12.447640420000001</v>
      </c>
      <c r="BA1893" t="s">
        <v>536</v>
      </c>
      <c r="BB1893" t="s">
        <v>64</v>
      </c>
    </row>
    <row r="1894" spans="1:54" x14ac:dyDescent="0.3">
      <c r="A1894">
        <v>792</v>
      </c>
      <c r="B1894" t="s">
        <v>2990</v>
      </c>
      <c r="C1894" s="1">
        <v>41885</v>
      </c>
      <c r="D1894">
        <v>9</v>
      </c>
      <c r="E1894" t="s">
        <v>263</v>
      </c>
      <c r="F1894" t="s">
        <v>169</v>
      </c>
      <c r="H1894">
        <v>2014</v>
      </c>
      <c r="I1894" t="s">
        <v>2991</v>
      </c>
      <c r="J1894" t="s">
        <v>164</v>
      </c>
      <c r="K1894" t="s">
        <v>57</v>
      </c>
      <c r="L1894">
        <v>2</v>
      </c>
      <c r="M1894" t="s">
        <v>58</v>
      </c>
      <c r="N1894" t="s">
        <v>9659</v>
      </c>
      <c r="W1894">
        <v>2</v>
      </c>
      <c r="AI1894" t="s">
        <v>31</v>
      </c>
      <c r="AV1894" t="s">
        <v>2987</v>
      </c>
      <c r="AY1894">
        <v>10.06390953</v>
      </c>
      <c r="AZ1894">
        <v>9.0703697200000004</v>
      </c>
      <c r="BA1894" t="s">
        <v>167</v>
      </c>
      <c r="BB1894" t="s">
        <v>64</v>
      </c>
    </row>
    <row r="1895" spans="1:54" x14ac:dyDescent="0.3">
      <c r="A1895">
        <v>913</v>
      </c>
      <c r="B1895" t="s">
        <v>3450</v>
      </c>
      <c r="C1895" s="1">
        <v>42014</v>
      </c>
      <c r="D1895">
        <v>1</v>
      </c>
      <c r="E1895" t="s">
        <v>500</v>
      </c>
      <c r="F1895" t="s">
        <v>206</v>
      </c>
      <c r="H1895">
        <v>2015</v>
      </c>
      <c r="J1895" t="s">
        <v>465</v>
      </c>
      <c r="K1895" t="s">
        <v>336</v>
      </c>
      <c r="L1895">
        <v>2</v>
      </c>
      <c r="M1895" t="s">
        <v>58</v>
      </c>
      <c r="N1895" t="s">
        <v>9659</v>
      </c>
      <c r="W1895">
        <v>1</v>
      </c>
      <c r="AE1895">
        <v>1</v>
      </c>
      <c r="AH1895" t="s">
        <v>30</v>
      </c>
      <c r="AO1895" t="s">
        <v>59</v>
      </c>
      <c r="AV1895" t="s">
        <v>3451</v>
      </c>
      <c r="AW1895" t="s">
        <v>3452</v>
      </c>
      <c r="AY1895">
        <v>11.71228981</v>
      </c>
      <c r="AZ1895">
        <v>11.070879939999999</v>
      </c>
      <c r="BA1895" t="s">
        <v>467</v>
      </c>
      <c r="BB1895" t="s">
        <v>64</v>
      </c>
    </row>
    <row r="1896" spans="1:54" x14ac:dyDescent="0.3">
      <c r="A1896">
        <v>1002</v>
      </c>
      <c r="B1896" t="s">
        <v>3772</v>
      </c>
      <c r="C1896" s="1">
        <v>42091</v>
      </c>
      <c r="D1896">
        <v>3</v>
      </c>
      <c r="E1896" t="s">
        <v>828</v>
      </c>
      <c r="F1896" t="s">
        <v>206</v>
      </c>
      <c r="H1896">
        <v>2015</v>
      </c>
      <c r="I1896" t="s">
        <v>3773</v>
      </c>
      <c r="J1896" t="s">
        <v>3774</v>
      </c>
      <c r="K1896" t="s">
        <v>306</v>
      </c>
      <c r="L1896">
        <v>2</v>
      </c>
      <c r="M1896" t="s">
        <v>58</v>
      </c>
      <c r="N1896" t="s">
        <v>9659</v>
      </c>
      <c r="AF1896">
        <v>2</v>
      </c>
      <c r="AI1896" t="s">
        <v>31</v>
      </c>
      <c r="AL1896" t="s">
        <v>75</v>
      </c>
      <c r="AT1896" t="s">
        <v>75</v>
      </c>
      <c r="AV1896" t="s">
        <v>3775</v>
      </c>
      <c r="AW1896" t="s">
        <v>3776</v>
      </c>
      <c r="AY1896">
        <v>11.09292984</v>
      </c>
      <c r="AZ1896">
        <v>11.33712006</v>
      </c>
      <c r="BA1896" t="s">
        <v>3777</v>
      </c>
      <c r="BB1896" t="s">
        <v>64</v>
      </c>
    </row>
    <row r="1897" spans="1:54" x14ac:dyDescent="0.3">
      <c r="A1897">
        <v>1061</v>
      </c>
      <c r="B1897" t="s">
        <v>3988</v>
      </c>
      <c r="C1897" s="1">
        <v>42159</v>
      </c>
      <c r="D1897">
        <v>6</v>
      </c>
      <c r="E1897" t="s">
        <v>87</v>
      </c>
      <c r="F1897" t="s">
        <v>88</v>
      </c>
      <c r="H1897">
        <v>2015</v>
      </c>
      <c r="J1897" t="s">
        <v>80</v>
      </c>
      <c r="K1897" t="s">
        <v>81</v>
      </c>
      <c r="L1897">
        <v>3</v>
      </c>
      <c r="M1897" t="s">
        <v>58</v>
      </c>
      <c r="N1897" t="s">
        <v>9659</v>
      </c>
      <c r="V1897">
        <v>1</v>
      </c>
      <c r="AE1897">
        <v>2</v>
      </c>
      <c r="AK1897" t="s">
        <v>33</v>
      </c>
      <c r="AT1897" t="s">
        <v>75</v>
      </c>
      <c r="AV1897" t="s">
        <v>3989</v>
      </c>
      <c r="AW1897" t="s">
        <v>3990</v>
      </c>
      <c r="AX1897" t="s">
        <v>3991</v>
      </c>
      <c r="AY1897">
        <v>11.8484</v>
      </c>
      <c r="AZ1897">
        <v>13.17329979</v>
      </c>
      <c r="BA1897" t="s">
        <v>85</v>
      </c>
      <c r="BB1897" t="s">
        <v>64</v>
      </c>
    </row>
    <row r="1898" spans="1:54" x14ac:dyDescent="0.3">
      <c r="A1898">
        <v>1120</v>
      </c>
      <c r="B1898" t="s">
        <v>4208</v>
      </c>
      <c r="C1898" s="1">
        <v>42205</v>
      </c>
      <c r="D1898">
        <v>7</v>
      </c>
      <c r="E1898" t="s">
        <v>154</v>
      </c>
      <c r="F1898" t="s">
        <v>73</v>
      </c>
      <c r="H1898">
        <v>2015</v>
      </c>
      <c r="J1898" t="s">
        <v>335</v>
      </c>
      <c r="K1898" t="s">
        <v>336</v>
      </c>
      <c r="L1898">
        <v>8</v>
      </c>
      <c r="M1898" t="s">
        <v>58</v>
      </c>
      <c r="N1898" t="s">
        <v>9659</v>
      </c>
      <c r="V1898">
        <v>5</v>
      </c>
      <c r="W1898">
        <v>3</v>
      </c>
      <c r="AK1898" t="s">
        <v>33</v>
      </c>
      <c r="AT1898" t="s">
        <v>75</v>
      </c>
      <c r="AV1898" t="s">
        <v>4209</v>
      </c>
      <c r="AW1898" t="s">
        <v>4210</v>
      </c>
      <c r="AX1898" t="s">
        <v>4211</v>
      </c>
      <c r="AY1898">
        <v>11.74440002</v>
      </c>
      <c r="AZ1898">
        <v>11.962550159999999</v>
      </c>
      <c r="BA1898" t="s">
        <v>340</v>
      </c>
      <c r="BB1898" t="s">
        <v>64</v>
      </c>
    </row>
    <row r="1899" spans="1:54" x14ac:dyDescent="0.3">
      <c r="A1899">
        <v>1226</v>
      </c>
      <c r="B1899" t="s">
        <v>4618</v>
      </c>
      <c r="C1899" s="1">
        <v>42314</v>
      </c>
      <c r="D1899">
        <v>11</v>
      </c>
      <c r="E1899" t="s">
        <v>327</v>
      </c>
      <c r="F1899" t="s">
        <v>203</v>
      </c>
      <c r="H1899">
        <v>2015</v>
      </c>
      <c r="J1899" t="s">
        <v>4619</v>
      </c>
      <c r="K1899" t="s">
        <v>4620</v>
      </c>
      <c r="L1899">
        <v>1</v>
      </c>
      <c r="M1899" t="s">
        <v>58</v>
      </c>
      <c r="N1899" t="s">
        <v>9659</v>
      </c>
      <c r="W1899">
        <v>1</v>
      </c>
      <c r="AI1899" t="s">
        <v>31</v>
      </c>
      <c r="AT1899" t="s">
        <v>75</v>
      </c>
      <c r="AV1899" t="s">
        <v>4621</v>
      </c>
      <c r="AW1899" t="s">
        <v>4622</v>
      </c>
      <c r="AX1899" t="s">
        <v>4623</v>
      </c>
      <c r="AY1899">
        <v>5.8112301830000002</v>
      </c>
      <c r="AZ1899">
        <v>7.8519301410000004</v>
      </c>
      <c r="BA1899" t="s">
        <v>4624</v>
      </c>
      <c r="BB1899" t="s">
        <v>64</v>
      </c>
    </row>
    <row r="1900" spans="1:54" x14ac:dyDescent="0.3">
      <c r="A1900">
        <v>1358</v>
      </c>
      <c r="B1900" t="s">
        <v>5092</v>
      </c>
      <c r="C1900" s="1">
        <v>42537</v>
      </c>
      <c r="D1900">
        <v>6</v>
      </c>
      <c r="E1900" t="s">
        <v>87</v>
      </c>
      <c r="F1900" t="s">
        <v>88</v>
      </c>
      <c r="H1900">
        <v>2016</v>
      </c>
      <c r="I1900" t="s">
        <v>3549</v>
      </c>
      <c r="J1900" t="s">
        <v>3549</v>
      </c>
      <c r="K1900" t="s">
        <v>3549</v>
      </c>
      <c r="L1900">
        <v>7</v>
      </c>
      <c r="M1900" t="s">
        <v>58</v>
      </c>
      <c r="N1900" t="s">
        <v>9659</v>
      </c>
      <c r="W1900">
        <v>7</v>
      </c>
      <c r="AI1900" t="s">
        <v>31</v>
      </c>
      <c r="AT1900" t="s">
        <v>75</v>
      </c>
      <c r="AU1900" t="s">
        <v>4485</v>
      </c>
      <c r="AV1900" t="s">
        <v>5093</v>
      </c>
      <c r="AW1900" t="s">
        <v>5094</v>
      </c>
      <c r="AY1900">
        <v>13.311369900000001</v>
      </c>
      <c r="AZ1900">
        <v>12.60937023</v>
      </c>
      <c r="BA1900" t="s">
        <v>3559</v>
      </c>
      <c r="BB1900" t="s">
        <v>64</v>
      </c>
    </row>
    <row r="1901" spans="1:54" x14ac:dyDescent="0.3">
      <c r="A1901">
        <v>1468</v>
      </c>
      <c r="B1901" t="s">
        <v>5499</v>
      </c>
      <c r="C1901" s="1">
        <v>42766</v>
      </c>
      <c r="D1901">
        <v>1</v>
      </c>
      <c r="E1901" t="s">
        <v>500</v>
      </c>
      <c r="F1901" t="s">
        <v>100</v>
      </c>
      <c r="H1901">
        <v>2017</v>
      </c>
      <c r="I1901" t="s">
        <v>5500</v>
      </c>
      <c r="J1901" t="s">
        <v>117</v>
      </c>
      <c r="K1901" t="s">
        <v>81</v>
      </c>
      <c r="L1901">
        <v>1</v>
      </c>
      <c r="M1901" t="s">
        <v>58</v>
      </c>
      <c r="N1901" t="s">
        <v>9659</v>
      </c>
      <c r="W1901">
        <v>1</v>
      </c>
      <c r="AI1901" t="s">
        <v>31</v>
      </c>
      <c r="AT1901" t="s">
        <v>75</v>
      </c>
      <c r="AV1901" t="s">
        <v>5501</v>
      </c>
      <c r="AW1901" t="s">
        <v>5502</v>
      </c>
      <c r="AX1901" t="s">
        <v>5503</v>
      </c>
      <c r="AY1901">
        <v>11.148200040000001</v>
      </c>
      <c r="AZ1901">
        <v>12.7560997</v>
      </c>
      <c r="BA1901" t="s">
        <v>120</v>
      </c>
      <c r="BB1901" t="s">
        <v>64</v>
      </c>
    </row>
    <row r="1902" spans="1:54" x14ac:dyDescent="0.3">
      <c r="A1902">
        <v>1550</v>
      </c>
      <c r="B1902" t="s">
        <v>5811</v>
      </c>
      <c r="C1902" s="1">
        <v>42906</v>
      </c>
      <c r="D1902">
        <v>6</v>
      </c>
      <c r="E1902" t="s">
        <v>87</v>
      </c>
      <c r="F1902" t="s">
        <v>100</v>
      </c>
      <c r="H1902">
        <v>2017</v>
      </c>
      <c r="I1902" t="s">
        <v>1633</v>
      </c>
      <c r="J1902" t="s">
        <v>117</v>
      </c>
      <c r="K1902" t="s">
        <v>81</v>
      </c>
      <c r="L1902">
        <v>3</v>
      </c>
      <c r="M1902" t="s">
        <v>58</v>
      </c>
      <c r="N1902" t="s">
        <v>9659</v>
      </c>
      <c r="W1902">
        <v>1</v>
      </c>
      <c r="AB1902">
        <v>16</v>
      </c>
      <c r="AE1902">
        <v>2</v>
      </c>
      <c r="AI1902" t="s">
        <v>31</v>
      </c>
      <c r="AT1902" t="s">
        <v>75</v>
      </c>
      <c r="AV1902" t="s">
        <v>5812</v>
      </c>
      <c r="AW1902" t="s">
        <v>5813</v>
      </c>
      <c r="AX1902" t="s">
        <v>5814</v>
      </c>
      <c r="AY1902">
        <v>11.15777016</v>
      </c>
      <c r="AZ1902">
        <v>12.758230210000001</v>
      </c>
      <c r="BA1902" t="s">
        <v>120</v>
      </c>
      <c r="BB1902" t="s">
        <v>64</v>
      </c>
    </row>
    <row r="1903" spans="1:54" x14ac:dyDescent="0.3">
      <c r="A1903">
        <v>1604</v>
      </c>
      <c r="B1903" t="s">
        <v>6008</v>
      </c>
      <c r="C1903" s="1">
        <v>42970</v>
      </c>
      <c r="D1903">
        <v>8</v>
      </c>
      <c r="E1903" t="s">
        <v>212</v>
      </c>
      <c r="F1903" t="s">
        <v>169</v>
      </c>
      <c r="H1903">
        <v>2017</v>
      </c>
      <c r="J1903" t="s">
        <v>80</v>
      </c>
      <c r="K1903" t="s">
        <v>81</v>
      </c>
      <c r="L1903">
        <v>6</v>
      </c>
      <c r="M1903" t="s">
        <v>58</v>
      </c>
      <c r="N1903" t="s">
        <v>9659</v>
      </c>
      <c r="V1903">
        <v>2</v>
      </c>
      <c r="AE1903">
        <v>4</v>
      </c>
      <c r="AI1903" t="s">
        <v>31</v>
      </c>
      <c r="AK1903" t="s">
        <v>33</v>
      </c>
      <c r="AT1903" t="s">
        <v>75</v>
      </c>
      <c r="AV1903" t="s">
        <v>6009</v>
      </c>
      <c r="AW1903" t="s">
        <v>6010</v>
      </c>
      <c r="AX1903" t="s">
        <v>6011</v>
      </c>
      <c r="AY1903">
        <v>11.834199910000001</v>
      </c>
      <c r="AZ1903">
        <v>13.063899989999999</v>
      </c>
      <c r="BA1903" t="s">
        <v>85</v>
      </c>
      <c r="BB1903" t="s">
        <v>64</v>
      </c>
    </row>
    <row r="1904" spans="1:54" x14ac:dyDescent="0.3">
      <c r="A1904">
        <v>1870</v>
      </c>
      <c r="B1904" t="s">
        <v>7015</v>
      </c>
      <c r="C1904" s="1">
        <v>43458</v>
      </c>
      <c r="D1904">
        <v>12</v>
      </c>
      <c r="E1904" t="s">
        <v>390</v>
      </c>
      <c r="F1904" t="s">
        <v>73</v>
      </c>
      <c r="H1904">
        <v>2018</v>
      </c>
      <c r="I1904" t="s">
        <v>7016</v>
      </c>
      <c r="J1904" t="s">
        <v>335</v>
      </c>
      <c r="K1904" t="s">
        <v>336</v>
      </c>
      <c r="L1904">
        <v>25</v>
      </c>
      <c r="M1904" t="s">
        <v>58</v>
      </c>
      <c r="N1904" t="s">
        <v>9659</v>
      </c>
      <c r="V1904">
        <v>10</v>
      </c>
      <c r="W1904">
        <v>15</v>
      </c>
      <c r="AI1904" t="s">
        <v>31</v>
      </c>
      <c r="AT1904" t="s">
        <v>75</v>
      </c>
      <c r="AU1904" t="s">
        <v>7017</v>
      </c>
      <c r="AV1904" t="s">
        <v>7018</v>
      </c>
      <c r="AW1904" t="s">
        <v>7019</v>
      </c>
      <c r="AX1904" t="s">
        <v>7020</v>
      </c>
      <c r="AY1904">
        <v>11.744400000000001</v>
      </c>
      <c r="AZ1904">
        <v>11.962550159999999</v>
      </c>
      <c r="BA1904" t="s">
        <v>340</v>
      </c>
      <c r="BB1904" t="s">
        <v>64</v>
      </c>
    </row>
    <row r="1905" spans="1:57" x14ac:dyDescent="0.3">
      <c r="A1905">
        <v>2306</v>
      </c>
      <c r="B1905" t="s">
        <v>8618</v>
      </c>
      <c r="C1905" s="1">
        <v>44227</v>
      </c>
      <c r="D1905">
        <v>1</v>
      </c>
      <c r="E1905" t="s">
        <v>500</v>
      </c>
      <c r="F1905" t="s">
        <v>56</v>
      </c>
      <c r="H1905">
        <v>2021</v>
      </c>
      <c r="I1905" t="s">
        <v>8619</v>
      </c>
      <c r="J1905" t="s">
        <v>1332</v>
      </c>
      <c r="K1905" t="s">
        <v>81</v>
      </c>
      <c r="L1905">
        <v>3</v>
      </c>
      <c r="M1905" t="s">
        <v>58</v>
      </c>
      <c r="N1905" t="s">
        <v>9659</v>
      </c>
      <c r="W1905">
        <v>2</v>
      </c>
      <c r="AB1905">
        <v>2</v>
      </c>
      <c r="AE1905">
        <v>1</v>
      </c>
      <c r="AI1905" t="s">
        <v>31</v>
      </c>
      <c r="AL1905" t="s">
        <v>75</v>
      </c>
      <c r="AT1905" t="s">
        <v>75</v>
      </c>
      <c r="AV1905" t="s">
        <v>8620</v>
      </c>
      <c r="AW1905" t="s">
        <v>8621</v>
      </c>
      <c r="AX1905" t="s">
        <v>8622</v>
      </c>
      <c r="AY1905">
        <v>12.114770999999999</v>
      </c>
      <c r="AZ1905">
        <v>12.82705498</v>
      </c>
      <c r="BA1905" t="s">
        <v>1335</v>
      </c>
      <c r="BB1905" t="s">
        <v>64</v>
      </c>
    </row>
    <row r="1906" spans="1:57" x14ac:dyDescent="0.3">
      <c r="A1906">
        <v>2315</v>
      </c>
      <c r="B1906" t="s">
        <v>8651</v>
      </c>
      <c r="C1906" s="1">
        <v>44243</v>
      </c>
      <c r="D1906">
        <v>2</v>
      </c>
      <c r="E1906" t="s">
        <v>650</v>
      </c>
      <c r="F1906" t="s">
        <v>100</v>
      </c>
      <c r="H1906">
        <v>2021</v>
      </c>
      <c r="I1906" t="s">
        <v>6392</v>
      </c>
      <c r="K1906" t="s">
        <v>336</v>
      </c>
      <c r="L1906">
        <v>7</v>
      </c>
      <c r="M1906" t="s">
        <v>58</v>
      </c>
      <c r="N1906" t="s">
        <v>9659</v>
      </c>
      <c r="W1906">
        <v>5</v>
      </c>
      <c r="AE1906">
        <v>2</v>
      </c>
      <c r="AI1906" t="s">
        <v>31</v>
      </c>
      <c r="AL1906" t="s">
        <v>75</v>
      </c>
      <c r="AS1906" t="s">
        <v>41</v>
      </c>
      <c r="AT1906" t="s">
        <v>75</v>
      </c>
      <c r="AV1906" t="s">
        <v>8652</v>
      </c>
      <c r="AW1906" t="s">
        <v>8653</v>
      </c>
      <c r="AY1906">
        <v>12.75</v>
      </c>
      <c r="AZ1906">
        <v>11.7670002</v>
      </c>
      <c r="BA1906" t="s">
        <v>1459</v>
      </c>
      <c r="BB1906" t="s">
        <v>64</v>
      </c>
    </row>
    <row r="1907" spans="1:57" x14ac:dyDescent="0.3">
      <c r="A1907">
        <v>2399</v>
      </c>
      <c r="B1907" t="s">
        <v>8971</v>
      </c>
      <c r="C1907" s="1">
        <v>44497</v>
      </c>
      <c r="D1907">
        <v>10</v>
      </c>
      <c r="E1907" t="s">
        <v>290</v>
      </c>
      <c r="F1907" t="s">
        <v>88</v>
      </c>
      <c r="H1907">
        <v>2021</v>
      </c>
      <c r="J1907" t="s">
        <v>117</v>
      </c>
      <c r="K1907" t="s">
        <v>81</v>
      </c>
      <c r="L1907">
        <v>2</v>
      </c>
      <c r="M1907" t="s">
        <v>58</v>
      </c>
      <c r="N1907" t="s">
        <v>9659</v>
      </c>
      <c r="W1907">
        <v>2</v>
      </c>
      <c r="AI1907" t="s">
        <v>31</v>
      </c>
      <c r="AL1907" t="s">
        <v>75</v>
      </c>
      <c r="AO1907" t="s">
        <v>59</v>
      </c>
      <c r="AV1907" t="s">
        <v>8972</v>
      </c>
      <c r="AW1907" t="s">
        <v>8973</v>
      </c>
      <c r="AX1907" t="s">
        <v>8974</v>
      </c>
      <c r="AY1907">
        <v>11.15</v>
      </c>
      <c r="AZ1907">
        <v>12.75</v>
      </c>
      <c r="BA1907" t="s">
        <v>120</v>
      </c>
      <c r="BB1907" t="s">
        <v>64</v>
      </c>
    </row>
    <row r="1908" spans="1:57" x14ac:dyDescent="0.3">
      <c r="A1908">
        <v>2428</v>
      </c>
      <c r="B1908" t="s">
        <v>9086</v>
      </c>
      <c r="C1908" s="1">
        <v>44574</v>
      </c>
      <c r="D1908">
        <v>1</v>
      </c>
      <c r="E1908" t="s">
        <v>500</v>
      </c>
      <c r="F1908" t="s">
        <v>88</v>
      </c>
      <c r="H1908">
        <v>2022</v>
      </c>
      <c r="I1908" t="s">
        <v>2528</v>
      </c>
      <c r="J1908" t="s">
        <v>1498</v>
      </c>
      <c r="K1908" t="s">
        <v>81</v>
      </c>
      <c r="L1908">
        <v>0</v>
      </c>
      <c r="M1908" t="s">
        <v>58</v>
      </c>
      <c r="N1908" t="s">
        <v>9659</v>
      </c>
      <c r="W1908">
        <v>0</v>
      </c>
      <c r="AS1908" t="s">
        <v>41</v>
      </c>
      <c r="AV1908" t="s">
        <v>9087</v>
      </c>
      <c r="AW1908" t="s">
        <v>9088</v>
      </c>
      <c r="AX1908" t="s">
        <v>9089</v>
      </c>
      <c r="AY1908">
        <v>11.08611</v>
      </c>
      <c r="AZ1908">
        <v>13.69139004</v>
      </c>
      <c r="BA1908" t="s">
        <v>1499</v>
      </c>
      <c r="BB1908" t="s">
        <v>64</v>
      </c>
    </row>
    <row r="1909" spans="1:57" x14ac:dyDescent="0.3">
      <c r="A1909">
        <v>2468</v>
      </c>
      <c r="B1909" t="s">
        <v>9229</v>
      </c>
      <c r="C1909" s="1">
        <v>44703</v>
      </c>
      <c r="D1909">
        <v>5</v>
      </c>
      <c r="E1909" t="s">
        <v>55</v>
      </c>
      <c r="F1909" t="s">
        <v>56</v>
      </c>
      <c r="H1909">
        <v>2022</v>
      </c>
      <c r="I1909" t="s">
        <v>9230</v>
      </c>
      <c r="J1909" t="s">
        <v>348</v>
      </c>
      <c r="K1909" t="s">
        <v>81</v>
      </c>
      <c r="L1909">
        <v>2</v>
      </c>
      <c r="M1909" t="s">
        <v>58</v>
      </c>
      <c r="N1909" t="s">
        <v>9659</v>
      </c>
      <c r="W1909">
        <v>2</v>
      </c>
      <c r="AL1909" t="s">
        <v>75</v>
      </c>
      <c r="AT1909" t="s">
        <v>75</v>
      </c>
      <c r="AV1909" t="s">
        <v>9231</v>
      </c>
      <c r="AW1909" t="s">
        <v>9232</v>
      </c>
      <c r="AX1909" t="s">
        <v>9233</v>
      </c>
      <c r="BA1909" t="s">
        <v>351</v>
      </c>
      <c r="BB1909" t="s">
        <v>64</v>
      </c>
    </row>
    <row r="1910" spans="1:57" x14ac:dyDescent="0.3">
      <c r="A1910">
        <v>9</v>
      </c>
      <c r="B1910" t="s">
        <v>110</v>
      </c>
      <c r="C1910" s="1">
        <v>40701</v>
      </c>
      <c r="D1910">
        <v>6</v>
      </c>
      <c r="E1910" t="s">
        <v>87</v>
      </c>
      <c r="F1910" t="s">
        <v>100</v>
      </c>
      <c r="G1910">
        <v>0</v>
      </c>
      <c r="H1910">
        <v>2011</v>
      </c>
      <c r="I1910" t="s">
        <v>111</v>
      </c>
      <c r="J1910" t="s">
        <v>80</v>
      </c>
      <c r="K1910" t="s">
        <v>81</v>
      </c>
      <c r="L1910">
        <v>3</v>
      </c>
      <c r="M1910" t="s">
        <v>58</v>
      </c>
      <c r="N1910" t="s">
        <v>9659</v>
      </c>
      <c r="V1910">
        <v>3</v>
      </c>
      <c r="AH1910" t="s">
        <v>30</v>
      </c>
      <c r="AI1910" t="s">
        <v>31</v>
      </c>
      <c r="AO1910" t="s">
        <v>59</v>
      </c>
      <c r="AV1910" t="s">
        <v>112</v>
      </c>
      <c r="AW1910" t="s">
        <v>103</v>
      </c>
      <c r="BA1910" t="s">
        <v>85</v>
      </c>
      <c r="BB1910" t="s">
        <v>64</v>
      </c>
    </row>
    <row r="1911" spans="1:57" x14ac:dyDescent="0.3">
      <c r="A1911">
        <v>10</v>
      </c>
      <c r="B1911" t="s">
        <v>113</v>
      </c>
      <c r="C1911" s="1">
        <v>40701</v>
      </c>
      <c r="D1911">
        <v>6</v>
      </c>
      <c r="E1911" t="s">
        <v>87</v>
      </c>
      <c r="F1911" t="s">
        <v>100</v>
      </c>
      <c r="G1911">
        <v>0</v>
      </c>
      <c r="H1911">
        <v>2011</v>
      </c>
      <c r="I1911" t="s">
        <v>114</v>
      </c>
      <c r="J1911" t="s">
        <v>80</v>
      </c>
      <c r="K1911" t="s">
        <v>81</v>
      </c>
      <c r="L1911">
        <v>0</v>
      </c>
      <c r="M1911" t="s">
        <v>58</v>
      </c>
      <c r="N1911" t="s">
        <v>9659</v>
      </c>
      <c r="W1911">
        <v>0</v>
      </c>
      <c r="AH1911" t="s">
        <v>30</v>
      </c>
      <c r="AO1911" t="s">
        <v>59</v>
      </c>
      <c r="AV1911" t="s">
        <v>103</v>
      </c>
      <c r="AW1911" t="s">
        <v>112</v>
      </c>
      <c r="BA1911" t="s">
        <v>85</v>
      </c>
      <c r="BB1911" t="s">
        <v>64</v>
      </c>
      <c r="BE1911" t="s">
        <v>115</v>
      </c>
    </row>
    <row r="1912" spans="1:57" x14ac:dyDescent="0.3">
      <c r="A1912">
        <v>12</v>
      </c>
      <c r="B1912" t="s">
        <v>121</v>
      </c>
      <c r="C1912" s="1">
        <v>40710</v>
      </c>
      <c r="D1912">
        <v>6</v>
      </c>
      <c r="E1912" t="s">
        <v>87</v>
      </c>
      <c r="F1912" t="s">
        <v>88</v>
      </c>
      <c r="G1912">
        <v>0</v>
      </c>
      <c r="H1912">
        <v>2011</v>
      </c>
      <c r="I1912" t="s">
        <v>122</v>
      </c>
      <c r="J1912" t="s">
        <v>123</v>
      </c>
      <c r="K1912" t="s">
        <v>66</v>
      </c>
      <c r="L1912">
        <v>2</v>
      </c>
      <c r="M1912" t="s">
        <v>58</v>
      </c>
      <c r="N1912" t="s">
        <v>9659</v>
      </c>
      <c r="V1912">
        <v>1</v>
      </c>
      <c r="AE1912">
        <v>1</v>
      </c>
      <c r="AH1912" t="s">
        <v>30</v>
      </c>
      <c r="AM1912" t="s">
        <v>82</v>
      </c>
      <c r="AO1912" t="s">
        <v>59</v>
      </c>
      <c r="AV1912" t="s">
        <v>124</v>
      </c>
      <c r="AW1912" t="s">
        <v>125</v>
      </c>
      <c r="BA1912" t="s">
        <v>126</v>
      </c>
      <c r="BB1912" t="s">
        <v>64</v>
      </c>
    </row>
    <row r="1913" spans="1:57" x14ac:dyDescent="0.3">
      <c r="A1913">
        <v>13</v>
      </c>
      <c r="B1913" t="s">
        <v>127</v>
      </c>
      <c r="C1913" s="1">
        <v>40714</v>
      </c>
      <c r="D1913">
        <v>6</v>
      </c>
      <c r="E1913" t="s">
        <v>87</v>
      </c>
      <c r="F1913" t="s">
        <v>73</v>
      </c>
      <c r="G1913">
        <v>0</v>
      </c>
      <c r="H1913">
        <v>2011</v>
      </c>
      <c r="I1913" t="s">
        <v>128</v>
      </c>
      <c r="J1913" t="s">
        <v>80</v>
      </c>
      <c r="K1913" t="s">
        <v>81</v>
      </c>
      <c r="L1913">
        <v>1</v>
      </c>
      <c r="M1913" t="s">
        <v>58</v>
      </c>
      <c r="N1913" t="s">
        <v>9659</v>
      </c>
      <c r="W1913">
        <v>1</v>
      </c>
      <c r="AI1913" t="s">
        <v>31</v>
      </c>
      <c r="AM1913" t="s">
        <v>82</v>
      </c>
      <c r="AT1913" t="s">
        <v>75</v>
      </c>
      <c r="AV1913" t="s">
        <v>129</v>
      </c>
      <c r="AW1913" t="s">
        <v>130</v>
      </c>
      <c r="BA1913" t="s">
        <v>85</v>
      </c>
      <c r="BB1913" t="s">
        <v>64</v>
      </c>
    </row>
    <row r="1914" spans="1:57" x14ac:dyDescent="0.3">
      <c r="A1914">
        <v>14</v>
      </c>
      <c r="B1914" t="s">
        <v>131</v>
      </c>
      <c r="C1914" s="1">
        <v>40714</v>
      </c>
      <c r="D1914">
        <v>6</v>
      </c>
      <c r="E1914" t="s">
        <v>87</v>
      </c>
      <c r="F1914" t="s">
        <v>73</v>
      </c>
      <c r="G1914">
        <v>0</v>
      </c>
      <c r="H1914">
        <v>2011</v>
      </c>
      <c r="I1914" t="s">
        <v>132</v>
      </c>
      <c r="J1914" t="s">
        <v>133</v>
      </c>
      <c r="K1914" t="s">
        <v>132</v>
      </c>
      <c r="L1914">
        <v>0</v>
      </c>
      <c r="M1914" t="s">
        <v>58</v>
      </c>
      <c r="N1914" t="s">
        <v>9659</v>
      </c>
      <c r="W1914">
        <v>7</v>
      </c>
      <c r="AH1914" t="s">
        <v>30</v>
      </c>
      <c r="AI1914" t="s">
        <v>31</v>
      </c>
      <c r="AO1914" t="s">
        <v>59</v>
      </c>
      <c r="AV1914" t="s">
        <v>134</v>
      </c>
      <c r="AW1914" t="s">
        <v>135</v>
      </c>
      <c r="BA1914" t="s">
        <v>136</v>
      </c>
      <c r="BB1914" t="s">
        <v>64</v>
      </c>
    </row>
    <row r="1915" spans="1:57" x14ac:dyDescent="0.3">
      <c r="A1915">
        <v>22</v>
      </c>
      <c r="B1915" t="s">
        <v>163</v>
      </c>
      <c r="C1915" s="1">
        <v>40729</v>
      </c>
      <c r="D1915">
        <v>7</v>
      </c>
      <c r="E1915" t="s">
        <v>154</v>
      </c>
      <c r="F1915" t="s">
        <v>100</v>
      </c>
      <c r="G1915">
        <v>1</v>
      </c>
      <c r="H1915">
        <v>2011</v>
      </c>
      <c r="I1915" t="s">
        <v>164</v>
      </c>
      <c r="J1915" t="s">
        <v>164</v>
      </c>
      <c r="K1915" t="s">
        <v>57</v>
      </c>
      <c r="L1915">
        <v>0</v>
      </c>
      <c r="M1915" t="s">
        <v>58</v>
      </c>
      <c r="N1915" t="s">
        <v>9659</v>
      </c>
      <c r="W1915">
        <v>0</v>
      </c>
      <c r="AI1915" t="s">
        <v>31</v>
      </c>
      <c r="AO1915" t="s">
        <v>59</v>
      </c>
      <c r="AV1915" t="s">
        <v>165</v>
      </c>
      <c r="AW1915" t="s">
        <v>166</v>
      </c>
      <c r="BA1915" t="s">
        <v>167</v>
      </c>
      <c r="BB1915" t="s">
        <v>64</v>
      </c>
    </row>
    <row r="1916" spans="1:57" x14ac:dyDescent="0.3">
      <c r="A1916">
        <v>25</v>
      </c>
      <c r="B1916" t="s">
        <v>177</v>
      </c>
      <c r="C1916" s="1">
        <v>40730</v>
      </c>
      <c r="D1916">
        <v>7</v>
      </c>
      <c r="E1916" t="s">
        <v>154</v>
      </c>
      <c r="F1916" t="s">
        <v>169</v>
      </c>
      <c r="G1916">
        <v>0</v>
      </c>
      <c r="H1916">
        <v>2011</v>
      </c>
      <c r="I1916" t="s">
        <v>174</v>
      </c>
      <c r="J1916" t="s">
        <v>80</v>
      </c>
      <c r="K1916" t="s">
        <v>81</v>
      </c>
      <c r="L1916">
        <v>1</v>
      </c>
      <c r="M1916" t="s">
        <v>58</v>
      </c>
      <c r="N1916" t="s">
        <v>9659</v>
      </c>
      <c r="W1916">
        <v>1</v>
      </c>
      <c r="AI1916" t="s">
        <v>31</v>
      </c>
      <c r="AM1916" t="s">
        <v>82</v>
      </c>
      <c r="AT1916" t="s">
        <v>75</v>
      </c>
      <c r="AV1916" t="s">
        <v>175</v>
      </c>
      <c r="AW1916" t="s">
        <v>176</v>
      </c>
      <c r="BA1916" t="s">
        <v>85</v>
      </c>
      <c r="BB1916" t="s">
        <v>64</v>
      </c>
    </row>
    <row r="1917" spans="1:57" x14ac:dyDescent="0.3">
      <c r="A1917">
        <v>26</v>
      </c>
      <c r="B1917" t="s">
        <v>178</v>
      </c>
      <c r="C1917" s="1">
        <v>40730</v>
      </c>
      <c r="D1917">
        <v>7</v>
      </c>
      <c r="E1917" t="s">
        <v>154</v>
      </c>
      <c r="F1917" t="s">
        <v>169</v>
      </c>
      <c r="G1917">
        <v>0</v>
      </c>
      <c r="H1917">
        <v>2011</v>
      </c>
      <c r="I1917" t="s">
        <v>174</v>
      </c>
      <c r="J1917" t="s">
        <v>80</v>
      </c>
      <c r="K1917" t="s">
        <v>81</v>
      </c>
      <c r="L1917">
        <v>1</v>
      </c>
      <c r="M1917" t="s">
        <v>58</v>
      </c>
      <c r="N1917" t="s">
        <v>9659</v>
      </c>
      <c r="W1917">
        <v>3</v>
      </c>
      <c r="AE1917">
        <v>3</v>
      </c>
      <c r="AI1917" t="s">
        <v>31</v>
      </c>
      <c r="AM1917" t="s">
        <v>82</v>
      </c>
      <c r="AT1917" t="s">
        <v>75</v>
      </c>
      <c r="AV1917" t="s">
        <v>175</v>
      </c>
      <c r="AW1917" t="s">
        <v>176</v>
      </c>
      <c r="BA1917" t="s">
        <v>85</v>
      </c>
      <c r="BB1917" t="s">
        <v>64</v>
      </c>
    </row>
    <row r="1918" spans="1:57" x14ac:dyDescent="0.3">
      <c r="A1918">
        <v>37</v>
      </c>
      <c r="B1918" t="s">
        <v>218</v>
      </c>
      <c r="C1918" s="1">
        <v>40761</v>
      </c>
      <c r="D1918">
        <v>8</v>
      </c>
      <c r="E1918" t="s">
        <v>212</v>
      </c>
      <c r="F1918" t="s">
        <v>206</v>
      </c>
      <c r="G1918">
        <v>0</v>
      </c>
      <c r="H1918">
        <v>2011</v>
      </c>
      <c r="J1918" t="s">
        <v>57</v>
      </c>
      <c r="K1918" t="s">
        <v>57</v>
      </c>
      <c r="L1918">
        <v>0</v>
      </c>
      <c r="M1918" t="s">
        <v>58</v>
      </c>
      <c r="N1918" t="s">
        <v>9659</v>
      </c>
      <c r="W1918">
        <v>0</v>
      </c>
      <c r="AI1918" t="s">
        <v>31</v>
      </c>
      <c r="AT1918" t="s">
        <v>75</v>
      </c>
      <c r="AV1918" t="s">
        <v>219</v>
      </c>
      <c r="BA1918" t="s">
        <v>63</v>
      </c>
      <c r="BB1918" t="s">
        <v>64</v>
      </c>
    </row>
    <row r="1919" spans="1:57" x14ac:dyDescent="0.3">
      <c r="A1919">
        <v>38</v>
      </c>
      <c r="B1919" t="s">
        <v>220</v>
      </c>
      <c r="C1919" s="1">
        <v>40762</v>
      </c>
      <c r="D1919">
        <v>8</v>
      </c>
      <c r="E1919" t="s">
        <v>212</v>
      </c>
      <c r="F1919" t="s">
        <v>56</v>
      </c>
      <c r="G1919">
        <v>1</v>
      </c>
      <c r="H1919">
        <v>2011</v>
      </c>
      <c r="J1919" t="s">
        <v>57</v>
      </c>
      <c r="K1919" t="s">
        <v>57</v>
      </c>
      <c r="L1919">
        <v>0</v>
      </c>
      <c r="M1919" t="s">
        <v>58</v>
      </c>
      <c r="N1919" t="s">
        <v>9659</v>
      </c>
      <c r="W1919">
        <v>0</v>
      </c>
      <c r="AH1919" t="s">
        <v>30</v>
      </c>
      <c r="AO1919" t="s">
        <v>59</v>
      </c>
      <c r="AV1919" t="s">
        <v>221</v>
      </c>
      <c r="AW1919" t="s">
        <v>222</v>
      </c>
      <c r="BA1919" t="s">
        <v>63</v>
      </c>
      <c r="BB1919" t="s">
        <v>64</v>
      </c>
    </row>
    <row r="1920" spans="1:57" x14ac:dyDescent="0.3">
      <c r="A1920">
        <v>42</v>
      </c>
      <c r="B1920" t="s">
        <v>231</v>
      </c>
      <c r="C1920" s="1">
        <v>40764</v>
      </c>
      <c r="D1920">
        <v>8</v>
      </c>
      <c r="E1920" t="s">
        <v>212</v>
      </c>
      <c r="F1920" t="s">
        <v>100</v>
      </c>
      <c r="G1920">
        <v>0</v>
      </c>
      <c r="H1920">
        <v>2011</v>
      </c>
      <c r="J1920" t="s">
        <v>80</v>
      </c>
      <c r="K1920" t="s">
        <v>81</v>
      </c>
      <c r="L1920">
        <v>0</v>
      </c>
      <c r="M1920" t="s">
        <v>58</v>
      </c>
      <c r="N1920" t="s">
        <v>9659</v>
      </c>
      <c r="W1920">
        <v>0</v>
      </c>
      <c r="AH1920" t="s">
        <v>30</v>
      </c>
      <c r="AI1920" t="s">
        <v>31</v>
      </c>
      <c r="AO1920" t="s">
        <v>59</v>
      </c>
      <c r="AV1920" t="s">
        <v>229</v>
      </c>
      <c r="AW1920" t="s">
        <v>230</v>
      </c>
      <c r="BA1920" t="s">
        <v>85</v>
      </c>
      <c r="BB1920" t="s">
        <v>64</v>
      </c>
    </row>
    <row r="1921" spans="1:54" x14ac:dyDescent="0.3">
      <c r="A1921">
        <v>46</v>
      </c>
      <c r="B1921" t="s">
        <v>245</v>
      </c>
      <c r="C1921" s="1">
        <v>40771</v>
      </c>
      <c r="D1921">
        <v>8</v>
      </c>
      <c r="E1921" t="s">
        <v>212</v>
      </c>
      <c r="F1921" t="s">
        <v>100</v>
      </c>
      <c r="G1921">
        <v>0</v>
      </c>
      <c r="H1921">
        <v>2011</v>
      </c>
      <c r="J1921" t="s">
        <v>80</v>
      </c>
      <c r="K1921" t="s">
        <v>81</v>
      </c>
      <c r="L1921">
        <v>2</v>
      </c>
      <c r="M1921" t="s">
        <v>58</v>
      </c>
      <c r="N1921" t="s">
        <v>9659</v>
      </c>
      <c r="AE1921">
        <v>2</v>
      </c>
      <c r="AH1921" t="s">
        <v>30</v>
      </c>
      <c r="AI1921" t="s">
        <v>31</v>
      </c>
      <c r="AO1921" t="s">
        <v>59</v>
      </c>
      <c r="AR1921" t="s">
        <v>40</v>
      </c>
      <c r="AV1921" t="s">
        <v>229</v>
      </c>
      <c r="AW1921" t="s">
        <v>230</v>
      </c>
      <c r="BA1921" t="s">
        <v>85</v>
      </c>
      <c r="BB1921" t="s">
        <v>64</v>
      </c>
    </row>
    <row r="1922" spans="1:54" x14ac:dyDescent="0.3">
      <c r="A1922">
        <v>47</v>
      </c>
      <c r="B1922" t="s">
        <v>246</v>
      </c>
      <c r="C1922" s="1">
        <v>40774</v>
      </c>
      <c r="D1922">
        <v>8</v>
      </c>
      <c r="E1922" t="s">
        <v>212</v>
      </c>
      <c r="F1922" t="s">
        <v>203</v>
      </c>
      <c r="G1922">
        <v>1</v>
      </c>
      <c r="H1922">
        <v>2011</v>
      </c>
      <c r="J1922" t="s">
        <v>80</v>
      </c>
      <c r="K1922" t="s">
        <v>81</v>
      </c>
      <c r="L1922">
        <v>4</v>
      </c>
      <c r="M1922" t="s">
        <v>58</v>
      </c>
      <c r="N1922" t="s">
        <v>9668</v>
      </c>
      <c r="W1922">
        <v>3</v>
      </c>
      <c r="AE1922">
        <v>1</v>
      </c>
      <c r="AI1922" t="s">
        <v>31</v>
      </c>
      <c r="AT1922" t="s">
        <v>75</v>
      </c>
      <c r="AV1922" t="s">
        <v>247</v>
      </c>
      <c r="AW1922" t="s">
        <v>248</v>
      </c>
      <c r="BA1922" t="s">
        <v>85</v>
      </c>
      <c r="BB1922" t="s">
        <v>64</v>
      </c>
    </row>
    <row r="1923" spans="1:54" x14ac:dyDescent="0.3">
      <c r="A1923">
        <v>62</v>
      </c>
      <c r="B1923" t="s">
        <v>304</v>
      </c>
      <c r="C1923" s="1">
        <v>40832</v>
      </c>
      <c r="D1923">
        <v>10</v>
      </c>
      <c r="E1923" t="s">
        <v>290</v>
      </c>
      <c r="F1923" t="s">
        <v>56</v>
      </c>
      <c r="G1923">
        <v>1</v>
      </c>
      <c r="H1923">
        <v>2011</v>
      </c>
      <c r="I1923" t="s">
        <v>305</v>
      </c>
      <c r="J1923" t="s">
        <v>306</v>
      </c>
      <c r="K1923" t="s">
        <v>306</v>
      </c>
      <c r="L1923">
        <v>4</v>
      </c>
      <c r="M1923" t="s">
        <v>58</v>
      </c>
      <c r="N1923" t="s">
        <v>9659</v>
      </c>
      <c r="W1923">
        <v>4</v>
      </c>
      <c r="AH1923" t="s">
        <v>30</v>
      </c>
      <c r="AO1923" t="s">
        <v>59</v>
      </c>
      <c r="AV1923" t="s">
        <v>307</v>
      </c>
      <c r="AW1923" t="s">
        <v>307</v>
      </c>
      <c r="BA1923" t="s">
        <v>308</v>
      </c>
      <c r="BB1923" t="s">
        <v>64</v>
      </c>
    </row>
    <row r="1924" spans="1:54" x14ac:dyDescent="0.3">
      <c r="A1924">
        <v>76</v>
      </c>
      <c r="B1924" t="s">
        <v>346</v>
      </c>
      <c r="C1924" s="1">
        <v>40856</v>
      </c>
      <c r="D1924">
        <v>11</v>
      </c>
      <c r="E1924" t="s">
        <v>327</v>
      </c>
      <c r="F1924" t="s">
        <v>169</v>
      </c>
      <c r="G1924">
        <v>3</v>
      </c>
      <c r="H1924">
        <v>2011</v>
      </c>
      <c r="I1924" t="s">
        <v>347</v>
      </c>
      <c r="J1924" t="s">
        <v>348</v>
      </c>
      <c r="K1924" t="s">
        <v>81</v>
      </c>
      <c r="L1924">
        <v>4</v>
      </c>
      <c r="M1924" t="s">
        <v>58</v>
      </c>
      <c r="N1924" t="s">
        <v>9659</v>
      </c>
      <c r="W1924">
        <v>4</v>
      </c>
      <c r="AH1924" t="s">
        <v>30</v>
      </c>
      <c r="AI1924" t="s">
        <v>31</v>
      </c>
      <c r="AJ1924" t="s">
        <v>32</v>
      </c>
      <c r="AO1924" t="s">
        <v>59</v>
      </c>
      <c r="AV1924" t="s">
        <v>349</v>
      </c>
      <c r="AW1924" t="s">
        <v>350</v>
      </c>
      <c r="BA1924" t="s">
        <v>351</v>
      </c>
      <c r="BB1924" t="s">
        <v>64</v>
      </c>
    </row>
    <row r="1925" spans="1:54" x14ac:dyDescent="0.3">
      <c r="A1925">
        <v>84</v>
      </c>
      <c r="B1925" t="s">
        <v>231</v>
      </c>
      <c r="C1925" s="1">
        <v>40868</v>
      </c>
      <c r="D1925">
        <v>11</v>
      </c>
      <c r="E1925" t="s">
        <v>327</v>
      </c>
      <c r="F1925" t="s">
        <v>73</v>
      </c>
      <c r="G1925">
        <v>1</v>
      </c>
      <c r="H1925">
        <v>2011</v>
      </c>
      <c r="I1925" t="s">
        <v>378</v>
      </c>
      <c r="J1925" t="s">
        <v>80</v>
      </c>
      <c r="K1925" t="s">
        <v>81</v>
      </c>
      <c r="L1925">
        <v>0</v>
      </c>
      <c r="M1925" t="s">
        <v>58</v>
      </c>
      <c r="N1925" t="s">
        <v>9659</v>
      </c>
      <c r="W1925">
        <v>0</v>
      </c>
      <c r="AI1925" t="s">
        <v>31</v>
      </c>
      <c r="AO1925" t="s">
        <v>59</v>
      </c>
      <c r="AV1925" t="s">
        <v>379</v>
      </c>
      <c r="BA1925" t="s">
        <v>85</v>
      </c>
      <c r="BB1925" t="s">
        <v>64</v>
      </c>
    </row>
    <row r="1926" spans="1:54" x14ac:dyDescent="0.3">
      <c r="A1926">
        <v>85</v>
      </c>
      <c r="B1926" t="s">
        <v>9592</v>
      </c>
      <c r="C1926" s="1">
        <v>40868</v>
      </c>
      <c r="D1926">
        <v>11</v>
      </c>
      <c r="E1926" t="s">
        <v>327</v>
      </c>
      <c r="F1926" t="s">
        <v>73</v>
      </c>
      <c r="G1926">
        <v>0</v>
      </c>
      <c r="H1926">
        <v>2011</v>
      </c>
      <c r="I1926" t="s">
        <v>378</v>
      </c>
      <c r="J1926" t="s">
        <v>80</v>
      </c>
      <c r="K1926" t="s">
        <v>81</v>
      </c>
      <c r="L1926">
        <v>0</v>
      </c>
      <c r="M1926" t="s">
        <v>58</v>
      </c>
      <c r="N1926" t="s">
        <v>9659</v>
      </c>
      <c r="V1926">
        <v>0</v>
      </c>
      <c r="W1926">
        <v>0</v>
      </c>
      <c r="AT1926" t="s">
        <v>75</v>
      </c>
      <c r="AV1926" t="s">
        <v>379</v>
      </c>
      <c r="BA1926" t="s">
        <v>85</v>
      </c>
      <c r="BB1926" t="s">
        <v>64</v>
      </c>
    </row>
    <row r="1927" spans="1:54" x14ac:dyDescent="0.3">
      <c r="A1927">
        <v>98</v>
      </c>
      <c r="B1927" t="s">
        <v>434</v>
      </c>
      <c r="C1927" s="1">
        <v>40893</v>
      </c>
      <c r="D1927">
        <v>12</v>
      </c>
      <c r="E1927" t="s">
        <v>390</v>
      </c>
      <c r="F1927" t="s">
        <v>203</v>
      </c>
      <c r="G1927">
        <v>1</v>
      </c>
      <c r="H1927">
        <v>2011</v>
      </c>
      <c r="I1927" t="s">
        <v>435</v>
      </c>
      <c r="J1927" t="s">
        <v>436</v>
      </c>
      <c r="K1927" t="s">
        <v>430</v>
      </c>
      <c r="L1927">
        <v>2</v>
      </c>
      <c r="M1927" t="s">
        <v>58</v>
      </c>
      <c r="N1927" t="s">
        <v>9659</v>
      </c>
      <c r="W1927">
        <v>2</v>
      </c>
      <c r="AI1927" t="s">
        <v>31</v>
      </c>
      <c r="AT1927" t="s">
        <v>75</v>
      </c>
      <c r="AV1927" t="s">
        <v>437</v>
      </c>
      <c r="AW1927" t="s">
        <v>438</v>
      </c>
      <c r="BA1927" t="s">
        <v>439</v>
      </c>
      <c r="BB1927" t="s">
        <v>64</v>
      </c>
    </row>
    <row r="1928" spans="1:54" x14ac:dyDescent="0.3">
      <c r="A1928">
        <v>114</v>
      </c>
      <c r="B1928" t="s">
        <v>503</v>
      </c>
      <c r="C1928" s="1">
        <v>40911</v>
      </c>
      <c r="D1928">
        <v>1</v>
      </c>
      <c r="E1928" t="s">
        <v>500</v>
      </c>
      <c r="F1928" t="s">
        <v>100</v>
      </c>
      <c r="G1928">
        <v>0</v>
      </c>
      <c r="H1928">
        <v>2012</v>
      </c>
      <c r="I1928" t="s">
        <v>504</v>
      </c>
      <c r="J1928" t="s">
        <v>504</v>
      </c>
      <c r="K1928" t="s">
        <v>505</v>
      </c>
      <c r="L1928">
        <v>1</v>
      </c>
      <c r="M1928" t="s">
        <v>58</v>
      </c>
      <c r="N1928" t="s">
        <v>9659</v>
      </c>
      <c r="AE1928">
        <v>1</v>
      </c>
      <c r="AH1928" t="s">
        <v>30</v>
      </c>
      <c r="AI1928" t="s">
        <v>31</v>
      </c>
      <c r="AO1928" t="s">
        <v>59</v>
      </c>
      <c r="AU1928" t="s">
        <v>506</v>
      </c>
      <c r="AV1928" t="s">
        <v>501</v>
      </c>
      <c r="AW1928" t="s">
        <v>507</v>
      </c>
      <c r="AX1928" t="s">
        <v>508</v>
      </c>
      <c r="BA1928" t="s">
        <v>509</v>
      </c>
      <c r="BB1928" t="s">
        <v>64</v>
      </c>
    </row>
    <row r="1929" spans="1:54" x14ac:dyDescent="0.3">
      <c r="A1929">
        <v>141</v>
      </c>
      <c r="B1929" t="s">
        <v>618</v>
      </c>
      <c r="C1929" s="1">
        <v>40935</v>
      </c>
      <c r="D1929">
        <v>1</v>
      </c>
      <c r="E1929" t="s">
        <v>500</v>
      </c>
      <c r="F1929" t="s">
        <v>203</v>
      </c>
      <c r="G1929">
        <v>1</v>
      </c>
      <c r="H1929">
        <v>2012</v>
      </c>
      <c r="I1929" t="s">
        <v>619</v>
      </c>
      <c r="J1929" t="s">
        <v>443</v>
      </c>
      <c r="K1929" t="s">
        <v>430</v>
      </c>
      <c r="L1929">
        <v>5</v>
      </c>
      <c r="M1929" t="s">
        <v>58</v>
      </c>
      <c r="N1929" t="s">
        <v>9659</v>
      </c>
      <c r="V1929">
        <v>4</v>
      </c>
      <c r="W1929">
        <v>1</v>
      </c>
      <c r="AI1929" t="s">
        <v>31</v>
      </c>
      <c r="AO1929" t="s">
        <v>59</v>
      </c>
      <c r="AU1929" t="s">
        <v>620</v>
      </c>
      <c r="AV1929" t="s">
        <v>621</v>
      </c>
      <c r="AW1929" t="s">
        <v>622</v>
      </c>
      <c r="AX1929" t="s">
        <v>623</v>
      </c>
      <c r="BA1929" t="s">
        <v>448</v>
      </c>
      <c r="BB1929" t="s">
        <v>64</v>
      </c>
    </row>
    <row r="1930" spans="1:54" x14ac:dyDescent="0.3">
      <c r="A1930">
        <v>142</v>
      </c>
      <c r="B1930" t="s">
        <v>624</v>
      </c>
      <c r="C1930" s="1">
        <v>40936</v>
      </c>
      <c r="D1930">
        <v>1</v>
      </c>
      <c r="E1930" t="s">
        <v>500</v>
      </c>
      <c r="F1930" t="s">
        <v>206</v>
      </c>
      <c r="G1930">
        <v>0</v>
      </c>
      <c r="H1930">
        <v>2012</v>
      </c>
      <c r="I1930" t="s">
        <v>625</v>
      </c>
      <c r="J1930" t="s">
        <v>185</v>
      </c>
      <c r="K1930" t="s">
        <v>65</v>
      </c>
      <c r="L1930">
        <v>1</v>
      </c>
      <c r="M1930" t="s">
        <v>58</v>
      </c>
      <c r="N1930" t="s">
        <v>9659</v>
      </c>
      <c r="W1930">
        <v>1</v>
      </c>
      <c r="AI1930" t="s">
        <v>31</v>
      </c>
      <c r="AT1930" t="s">
        <v>75</v>
      </c>
      <c r="AV1930" t="s">
        <v>626</v>
      </c>
      <c r="AW1930" t="s">
        <v>627</v>
      </c>
      <c r="BA1930" t="s">
        <v>187</v>
      </c>
      <c r="BB1930" t="s">
        <v>64</v>
      </c>
    </row>
    <row r="1931" spans="1:54" x14ac:dyDescent="0.3">
      <c r="A1931">
        <v>146</v>
      </c>
      <c r="B1931" t="s">
        <v>641</v>
      </c>
      <c r="C1931" s="1">
        <v>40939</v>
      </c>
      <c r="D1931">
        <v>1</v>
      </c>
      <c r="E1931" t="s">
        <v>500</v>
      </c>
      <c r="F1931" t="s">
        <v>100</v>
      </c>
      <c r="G1931">
        <v>1</v>
      </c>
      <c r="H1931">
        <v>2012</v>
      </c>
      <c r="I1931" t="s">
        <v>642</v>
      </c>
      <c r="J1931" t="s">
        <v>642</v>
      </c>
      <c r="K1931" t="s">
        <v>643</v>
      </c>
      <c r="L1931">
        <v>1</v>
      </c>
      <c r="M1931" t="s">
        <v>58</v>
      </c>
      <c r="N1931" t="s">
        <v>9659</v>
      </c>
      <c r="W1931">
        <v>1</v>
      </c>
      <c r="AH1931" t="s">
        <v>30</v>
      </c>
      <c r="AI1931" t="s">
        <v>31</v>
      </c>
      <c r="AO1931" t="s">
        <v>59</v>
      </c>
      <c r="AU1931" t="s">
        <v>644</v>
      </c>
      <c r="AV1931" t="s">
        <v>645</v>
      </c>
      <c r="AW1931" t="s">
        <v>646</v>
      </c>
      <c r="AX1931" t="s">
        <v>647</v>
      </c>
      <c r="BA1931" t="s">
        <v>648</v>
      </c>
      <c r="BB1931" t="s">
        <v>64</v>
      </c>
    </row>
    <row r="1932" spans="1:54" x14ac:dyDescent="0.3">
      <c r="A1932">
        <v>151</v>
      </c>
      <c r="B1932" t="s">
        <v>668</v>
      </c>
      <c r="C1932" s="1">
        <v>40944</v>
      </c>
      <c r="D1932">
        <v>2</v>
      </c>
      <c r="E1932" t="s">
        <v>650</v>
      </c>
      <c r="F1932" t="s">
        <v>56</v>
      </c>
      <c r="G1932">
        <v>0</v>
      </c>
      <c r="H1932">
        <v>2012</v>
      </c>
      <c r="I1932" t="s">
        <v>335</v>
      </c>
      <c r="J1932" t="s">
        <v>335</v>
      </c>
      <c r="K1932" t="s">
        <v>336</v>
      </c>
      <c r="L1932">
        <v>1</v>
      </c>
      <c r="M1932" t="s">
        <v>58</v>
      </c>
      <c r="N1932" t="s">
        <v>9659</v>
      </c>
      <c r="W1932">
        <v>1</v>
      </c>
      <c r="AI1932" t="s">
        <v>31</v>
      </c>
      <c r="AM1932" t="s">
        <v>82</v>
      </c>
      <c r="AT1932" t="s">
        <v>75</v>
      </c>
      <c r="AV1932" t="s">
        <v>669</v>
      </c>
      <c r="AW1932" t="s">
        <v>670</v>
      </c>
      <c r="BA1932" t="s">
        <v>340</v>
      </c>
      <c r="BB1932" t="s">
        <v>64</v>
      </c>
    </row>
    <row r="1933" spans="1:54" x14ac:dyDescent="0.3">
      <c r="A1933">
        <v>160</v>
      </c>
      <c r="B1933" t="s">
        <v>709</v>
      </c>
      <c r="C1933" s="1">
        <v>40953</v>
      </c>
      <c r="D1933">
        <v>2</v>
      </c>
      <c r="E1933" t="s">
        <v>650</v>
      </c>
      <c r="F1933" t="s">
        <v>100</v>
      </c>
      <c r="G1933">
        <v>0</v>
      </c>
      <c r="H1933">
        <v>2012</v>
      </c>
      <c r="I1933" t="s">
        <v>710</v>
      </c>
      <c r="J1933" t="s">
        <v>185</v>
      </c>
      <c r="K1933" t="s">
        <v>65</v>
      </c>
      <c r="L1933">
        <v>1</v>
      </c>
      <c r="M1933" t="s">
        <v>58</v>
      </c>
      <c r="N1933" t="s">
        <v>9659</v>
      </c>
      <c r="W1933">
        <v>1</v>
      </c>
      <c r="AH1933" t="s">
        <v>30</v>
      </c>
      <c r="AT1933" t="s">
        <v>75</v>
      </c>
      <c r="AV1933" t="s">
        <v>711</v>
      </c>
      <c r="AW1933" t="s">
        <v>712</v>
      </c>
      <c r="AX1933" t="s">
        <v>713</v>
      </c>
      <c r="BA1933" t="s">
        <v>187</v>
      </c>
      <c r="BB1933" t="s">
        <v>64</v>
      </c>
    </row>
    <row r="1934" spans="1:54" x14ac:dyDescent="0.3">
      <c r="A1934">
        <v>163</v>
      </c>
      <c r="B1934" t="s">
        <v>724</v>
      </c>
      <c r="C1934" s="1">
        <v>40955</v>
      </c>
      <c r="D1934">
        <v>2</v>
      </c>
      <c r="E1934" t="s">
        <v>650</v>
      </c>
      <c r="F1934" t="s">
        <v>88</v>
      </c>
      <c r="G1934">
        <v>0</v>
      </c>
      <c r="H1934">
        <v>2012</v>
      </c>
      <c r="I1934" t="s">
        <v>725</v>
      </c>
      <c r="J1934" t="s">
        <v>726</v>
      </c>
      <c r="K1934" t="s">
        <v>190</v>
      </c>
      <c r="L1934">
        <v>3</v>
      </c>
      <c r="M1934" t="s">
        <v>58</v>
      </c>
      <c r="N1934" t="s">
        <v>9659</v>
      </c>
      <c r="W1934">
        <v>3</v>
      </c>
      <c r="AI1934" t="s">
        <v>31</v>
      </c>
      <c r="AO1934" t="s">
        <v>59</v>
      </c>
      <c r="AV1934" t="s">
        <v>727</v>
      </c>
      <c r="AW1934" t="s">
        <v>728</v>
      </c>
      <c r="BA1934" t="s">
        <v>729</v>
      </c>
      <c r="BB1934" t="s">
        <v>64</v>
      </c>
    </row>
    <row r="1935" spans="1:54" x14ac:dyDescent="0.3">
      <c r="A1935">
        <v>169</v>
      </c>
      <c r="B1935" t="s">
        <v>747</v>
      </c>
      <c r="C1935" s="1">
        <v>40961</v>
      </c>
      <c r="D1935">
        <v>2</v>
      </c>
      <c r="E1935" t="s">
        <v>650</v>
      </c>
      <c r="F1935" t="s">
        <v>169</v>
      </c>
      <c r="G1935">
        <v>1</v>
      </c>
      <c r="H1935">
        <v>2012</v>
      </c>
      <c r="I1935" t="s">
        <v>726</v>
      </c>
      <c r="J1935" t="s">
        <v>726</v>
      </c>
      <c r="K1935" t="s">
        <v>190</v>
      </c>
      <c r="L1935">
        <v>2</v>
      </c>
      <c r="M1935" t="s">
        <v>58</v>
      </c>
      <c r="N1935" t="s">
        <v>9659</v>
      </c>
      <c r="W1935">
        <v>2</v>
      </c>
      <c r="AI1935" t="s">
        <v>31</v>
      </c>
      <c r="AO1935" t="s">
        <v>59</v>
      </c>
      <c r="AV1935" t="s">
        <v>748</v>
      </c>
      <c r="AW1935" t="s">
        <v>749</v>
      </c>
      <c r="AX1935" t="s">
        <v>750</v>
      </c>
      <c r="BA1935" t="s">
        <v>729</v>
      </c>
      <c r="BB1935" t="s">
        <v>64</v>
      </c>
    </row>
    <row r="1936" spans="1:54" x14ac:dyDescent="0.3">
      <c r="A1936">
        <v>172</v>
      </c>
      <c r="B1936" t="s">
        <v>760</v>
      </c>
      <c r="C1936" s="1">
        <v>40962</v>
      </c>
      <c r="D1936">
        <v>2</v>
      </c>
      <c r="E1936" t="s">
        <v>650</v>
      </c>
      <c r="F1936" t="s">
        <v>88</v>
      </c>
      <c r="G1936">
        <v>0</v>
      </c>
      <c r="H1936">
        <v>2012</v>
      </c>
      <c r="I1936" t="s">
        <v>430</v>
      </c>
      <c r="J1936" t="s">
        <v>443</v>
      </c>
      <c r="K1936" t="s">
        <v>430</v>
      </c>
      <c r="L1936">
        <v>4</v>
      </c>
      <c r="M1936" t="s">
        <v>58</v>
      </c>
      <c r="N1936" t="s">
        <v>9659</v>
      </c>
      <c r="W1936">
        <v>4</v>
      </c>
      <c r="AI1936" t="s">
        <v>31</v>
      </c>
      <c r="AM1936" t="s">
        <v>82</v>
      </c>
      <c r="AV1936" t="s">
        <v>761</v>
      </c>
      <c r="AW1936" t="s">
        <v>762</v>
      </c>
      <c r="AX1936" t="s">
        <v>763</v>
      </c>
      <c r="BA1936" t="s">
        <v>448</v>
      </c>
      <c r="BB1936" t="s">
        <v>64</v>
      </c>
    </row>
    <row r="1937" spans="1:54" x14ac:dyDescent="0.3">
      <c r="A1937">
        <v>175</v>
      </c>
      <c r="B1937" t="s">
        <v>772</v>
      </c>
      <c r="C1937" s="1">
        <v>40964</v>
      </c>
      <c r="D1937">
        <v>2</v>
      </c>
      <c r="E1937" t="s">
        <v>650</v>
      </c>
      <c r="F1937" t="s">
        <v>206</v>
      </c>
      <c r="G1937">
        <v>1</v>
      </c>
      <c r="H1937">
        <v>2012</v>
      </c>
      <c r="I1937" t="s">
        <v>773</v>
      </c>
      <c r="J1937" t="s">
        <v>185</v>
      </c>
      <c r="K1937" t="s">
        <v>65</v>
      </c>
      <c r="L1937">
        <v>1</v>
      </c>
      <c r="M1937" t="s">
        <v>58</v>
      </c>
      <c r="N1937" t="s">
        <v>9659</v>
      </c>
      <c r="W1937">
        <v>1</v>
      </c>
      <c r="AI1937" t="s">
        <v>31</v>
      </c>
      <c r="AT1937" t="s">
        <v>75</v>
      </c>
      <c r="AV1937" t="s">
        <v>774</v>
      </c>
      <c r="AW1937" t="s">
        <v>775</v>
      </c>
      <c r="BA1937" t="s">
        <v>187</v>
      </c>
      <c r="BB1937" t="s">
        <v>64</v>
      </c>
    </row>
    <row r="1938" spans="1:54" x14ac:dyDescent="0.3">
      <c r="A1938">
        <v>176</v>
      </c>
      <c r="B1938" t="s">
        <v>776</v>
      </c>
      <c r="C1938" s="1">
        <v>40964</v>
      </c>
      <c r="D1938">
        <v>2</v>
      </c>
      <c r="E1938" t="s">
        <v>650</v>
      </c>
      <c r="F1938" t="s">
        <v>206</v>
      </c>
      <c r="G1938">
        <v>0</v>
      </c>
      <c r="H1938">
        <v>2012</v>
      </c>
      <c r="I1938" t="s">
        <v>777</v>
      </c>
      <c r="J1938" t="s">
        <v>451</v>
      </c>
      <c r="K1938" t="s">
        <v>65</v>
      </c>
      <c r="L1938">
        <v>0</v>
      </c>
      <c r="M1938" t="s">
        <v>58</v>
      </c>
      <c r="N1938" t="s">
        <v>9659</v>
      </c>
      <c r="W1938">
        <v>0</v>
      </c>
      <c r="AI1938" t="s">
        <v>31</v>
      </c>
      <c r="AT1938" t="s">
        <v>75</v>
      </c>
      <c r="AU1938" t="s">
        <v>741</v>
      </c>
      <c r="AV1938" t="s">
        <v>775</v>
      </c>
      <c r="BA1938" t="s">
        <v>456</v>
      </c>
      <c r="BB1938" t="s">
        <v>64</v>
      </c>
    </row>
    <row r="1939" spans="1:54" x14ac:dyDescent="0.3">
      <c r="A1939">
        <v>178</v>
      </c>
      <c r="B1939" t="s">
        <v>783</v>
      </c>
      <c r="C1939" s="1">
        <v>40965</v>
      </c>
      <c r="D1939">
        <v>2</v>
      </c>
      <c r="E1939" t="s">
        <v>650</v>
      </c>
      <c r="F1939" t="s">
        <v>56</v>
      </c>
      <c r="G1939">
        <v>0</v>
      </c>
      <c r="H1939">
        <v>2012</v>
      </c>
      <c r="I1939" t="s">
        <v>784</v>
      </c>
      <c r="J1939" t="s">
        <v>785</v>
      </c>
      <c r="K1939" t="s">
        <v>251</v>
      </c>
      <c r="L1939">
        <v>3</v>
      </c>
      <c r="M1939" t="s">
        <v>58</v>
      </c>
      <c r="N1939" t="s">
        <v>9659</v>
      </c>
      <c r="W1939">
        <v>3</v>
      </c>
      <c r="AH1939" t="s">
        <v>30</v>
      </c>
      <c r="AI1939" t="s">
        <v>31</v>
      </c>
      <c r="AO1939" t="s">
        <v>59</v>
      </c>
      <c r="AV1939" t="s">
        <v>786</v>
      </c>
      <c r="AW1939" t="s">
        <v>787</v>
      </c>
      <c r="BA1939" t="s">
        <v>788</v>
      </c>
      <c r="BB1939" t="s">
        <v>64</v>
      </c>
    </row>
    <row r="1940" spans="1:54" x14ac:dyDescent="0.3">
      <c r="A1940">
        <v>183</v>
      </c>
      <c r="B1940" t="s">
        <v>804</v>
      </c>
      <c r="C1940" s="1">
        <v>40967</v>
      </c>
      <c r="D1940">
        <v>2</v>
      </c>
      <c r="E1940" t="s">
        <v>650</v>
      </c>
      <c r="F1940" t="s">
        <v>100</v>
      </c>
      <c r="G1940">
        <v>0</v>
      </c>
      <c r="H1940">
        <v>2012</v>
      </c>
      <c r="I1940" t="s">
        <v>805</v>
      </c>
      <c r="J1940" t="s">
        <v>805</v>
      </c>
      <c r="K1940" t="s">
        <v>251</v>
      </c>
      <c r="L1940">
        <v>2</v>
      </c>
      <c r="M1940" t="s">
        <v>58</v>
      </c>
      <c r="N1940" t="s">
        <v>9659</v>
      </c>
      <c r="V1940">
        <v>1</v>
      </c>
      <c r="W1940">
        <v>1</v>
      </c>
      <c r="AI1940" t="s">
        <v>31</v>
      </c>
      <c r="AO1940" t="s">
        <v>59</v>
      </c>
      <c r="AU1940" t="s">
        <v>806</v>
      </c>
      <c r="AV1940" t="s">
        <v>807</v>
      </c>
      <c r="AW1940" t="s">
        <v>808</v>
      </c>
      <c r="AX1940" t="s">
        <v>809</v>
      </c>
      <c r="BA1940" t="s">
        <v>810</v>
      </c>
      <c r="BB1940" t="s">
        <v>64</v>
      </c>
    </row>
    <row r="1941" spans="1:54" x14ac:dyDescent="0.3">
      <c r="A1941">
        <v>193</v>
      </c>
      <c r="B1941" t="s">
        <v>847</v>
      </c>
      <c r="C1941" s="1">
        <v>40973</v>
      </c>
      <c r="D1941">
        <v>3</v>
      </c>
      <c r="E1941" t="s">
        <v>828</v>
      </c>
      <c r="F1941" t="s">
        <v>73</v>
      </c>
      <c r="G1941">
        <v>0</v>
      </c>
      <c r="H1941">
        <v>2012</v>
      </c>
      <c r="I1941" t="s">
        <v>848</v>
      </c>
      <c r="J1941" t="s">
        <v>443</v>
      </c>
      <c r="K1941" t="s">
        <v>430</v>
      </c>
      <c r="L1941">
        <v>2</v>
      </c>
      <c r="M1941" t="s">
        <v>58</v>
      </c>
      <c r="N1941" t="s">
        <v>9659</v>
      </c>
      <c r="W1941">
        <v>2</v>
      </c>
      <c r="AI1941" t="s">
        <v>31</v>
      </c>
      <c r="AM1941" t="s">
        <v>82</v>
      </c>
      <c r="AT1941" t="s">
        <v>75</v>
      </c>
      <c r="AV1941" t="s">
        <v>849</v>
      </c>
      <c r="AW1941" t="s">
        <v>850</v>
      </c>
      <c r="BA1941" t="s">
        <v>448</v>
      </c>
      <c r="BB1941" t="s">
        <v>64</v>
      </c>
    </row>
    <row r="1942" spans="1:54" x14ac:dyDescent="0.3">
      <c r="A1942">
        <v>198</v>
      </c>
      <c r="B1942" t="s">
        <v>868</v>
      </c>
      <c r="C1942" s="1">
        <v>40977</v>
      </c>
      <c r="D1942">
        <v>3</v>
      </c>
      <c r="E1942" t="s">
        <v>828</v>
      </c>
      <c r="F1942" t="s">
        <v>203</v>
      </c>
      <c r="G1942">
        <v>0</v>
      </c>
      <c r="H1942">
        <v>2012</v>
      </c>
      <c r="I1942" t="s">
        <v>869</v>
      </c>
      <c r="J1942" t="s">
        <v>80</v>
      </c>
      <c r="K1942" t="s">
        <v>81</v>
      </c>
      <c r="L1942">
        <v>1</v>
      </c>
      <c r="M1942" t="s">
        <v>58</v>
      </c>
      <c r="N1942" t="s">
        <v>9659</v>
      </c>
      <c r="W1942">
        <v>1</v>
      </c>
      <c r="AI1942" t="s">
        <v>31</v>
      </c>
      <c r="AO1942" t="s">
        <v>59</v>
      </c>
      <c r="AU1942" t="s">
        <v>741</v>
      </c>
      <c r="AV1942" t="s">
        <v>867</v>
      </c>
      <c r="BA1942" t="s">
        <v>85</v>
      </c>
      <c r="BB1942" t="s">
        <v>64</v>
      </c>
    </row>
    <row r="1943" spans="1:54" x14ac:dyDescent="0.3">
      <c r="A1943">
        <v>199</v>
      </c>
      <c r="B1943" t="s">
        <v>870</v>
      </c>
      <c r="C1943" s="1">
        <v>40977</v>
      </c>
      <c r="D1943">
        <v>3</v>
      </c>
      <c r="E1943" t="s">
        <v>828</v>
      </c>
      <c r="F1943" t="s">
        <v>203</v>
      </c>
      <c r="G1943">
        <v>0</v>
      </c>
      <c r="H1943">
        <v>2012</v>
      </c>
      <c r="I1943" t="s">
        <v>871</v>
      </c>
      <c r="J1943" t="s">
        <v>532</v>
      </c>
      <c r="K1943" t="s">
        <v>251</v>
      </c>
      <c r="L1943">
        <v>1</v>
      </c>
      <c r="M1943" t="s">
        <v>58</v>
      </c>
      <c r="N1943" t="s">
        <v>9659</v>
      </c>
      <c r="W1943">
        <v>1</v>
      </c>
      <c r="AI1943" t="s">
        <v>31</v>
      </c>
      <c r="AM1943" t="s">
        <v>82</v>
      </c>
      <c r="AT1943" t="s">
        <v>75</v>
      </c>
      <c r="AV1943" t="s">
        <v>872</v>
      </c>
      <c r="AW1943" t="s">
        <v>873</v>
      </c>
      <c r="BA1943" t="s">
        <v>536</v>
      </c>
      <c r="BB1943" t="s">
        <v>64</v>
      </c>
    </row>
    <row r="1944" spans="1:54" x14ac:dyDescent="0.3">
      <c r="A1944">
        <v>200</v>
      </c>
      <c r="B1944" t="s">
        <v>874</v>
      </c>
      <c r="C1944" s="1">
        <v>40977</v>
      </c>
      <c r="D1944">
        <v>3</v>
      </c>
      <c r="E1944" t="s">
        <v>828</v>
      </c>
      <c r="F1944" t="s">
        <v>203</v>
      </c>
      <c r="G1944">
        <v>0</v>
      </c>
      <c r="H1944">
        <v>2012</v>
      </c>
      <c r="I1944" t="s">
        <v>875</v>
      </c>
      <c r="J1944" t="s">
        <v>443</v>
      </c>
      <c r="K1944" t="s">
        <v>430</v>
      </c>
      <c r="L1944">
        <v>1</v>
      </c>
      <c r="M1944" t="s">
        <v>58</v>
      </c>
      <c r="N1944" t="s">
        <v>9659</v>
      </c>
      <c r="AE1944">
        <v>1</v>
      </c>
      <c r="AH1944" t="s">
        <v>30</v>
      </c>
      <c r="AI1944" t="s">
        <v>31</v>
      </c>
      <c r="AO1944" t="s">
        <v>59</v>
      </c>
      <c r="AV1944" t="s">
        <v>876</v>
      </c>
      <c r="AW1944" t="s">
        <v>877</v>
      </c>
      <c r="BA1944" t="s">
        <v>448</v>
      </c>
      <c r="BB1944" t="s">
        <v>64</v>
      </c>
    </row>
    <row r="1945" spans="1:54" x14ac:dyDescent="0.3">
      <c r="A1945">
        <v>201</v>
      </c>
      <c r="B1945" t="s">
        <v>878</v>
      </c>
      <c r="C1945" s="1">
        <v>40978</v>
      </c>
      <c r="D1945">
        <v>3</v>
      </c>
      <c r="E1945" t="s">
        <v>828</v>
      </c>
      <c r="F1945" t="s">
        <v>206</v>
      </c>
      <c r="G1945">
        <v>1</v>
      </c>
      <c r="H1945">
        <v>2012</v>
      </c>
      <c r="I1945" t="s">
        <v>879</v>
      </c>
      <c r="J1945" t="s">
        <v>879</v>
      </c>
      <c r="K1945" t="s">
        <v>81</v>
      </c>
      <c r="L1945">
        <v>1</v>
      </c>
      <c r="M1945" t="s">
        <v>58</v>
      </c>
      <c r="N1945" t="s">
        <v>9659</v>
      </c>
      <c r="V1945">
        <v>1</v>
      </c>
      <c r="AI1945" t="s">
        <v>31</v>
      </c>
      <c r="AO1945" t="s">
        <v>59</v>
      </c>
      <c r="AV1945" t="s">
        <v>880</v>
      </c>
      <c r="AW1945" t="s">
        <v>881</v>
      </c>
      <c r="BA1945" t="s">
        <v>882</v>
      </c>
      <c r="BB1945" t="s">
        <v>64</v>
      </c>
    </row>
    <row r="1946" spans="1:54" x14ac:dyDescent="0.3">
      <c r="A1946">
        <v>203</v>
      </c>
      <c r="B1946" t="s">
        <v>887</v>
      </c>
      <c r="C1946" s="1">
        <v>40980</v>
      </c>
      <c r="D1946">
        <v>3</v>
      </c>
      <c r="E1946" t="s">
        <v>828</v>
      </c>
      <c r="F1946" t="s">
        <v>73</v>
      </c>
      <c r="G1946">
        <v>0</v>
      </c>
      <c r="H1946">
        <v>2012</v>
      </c>
      <c r="I1946" t="s">
        <v>477</v>
      </c>
      <c r="J1946" t="s">
        <v>478</v>
      </c>
      <c r="K1946" t="s">
        <v>251</v>
      </c>
      <c r="L1946">
        <v>6</v>
      </c>
      <c r="M1946" t="s">
        <v>58</v>
      </c>
      <c r="N1946" t="s">
        <v>9659</v>
      </c>
      <c r="W1946">
        <v>2</v>
      </c>
      <c r="AE1946">
        <v>4</v>
      </c>
      <c r="AH1946" t="s">
        <v>30</v>
      </c>
      <c r="AI1946" t="s">
        <v>31</v>
      </c>
      <c r="AT1946" t="s">
        <v>75</v>
      </c>
      <c r="AU1946" t="s">
        <v>888</v>
      </c>
      <c r="AV1946" t="s">
        <v>889</v>
      </c>
      <c r="AW1946" t="s">
        <v>890</v>
      </c>
      <c r="AX1946" t="s">
        <v>891</v>
      </c>
      <c r="BA1946" t="s">
        <v>481</v>
      </c>
      <c r="BB1946" t="s">
        <v>64</v>
      </c>
    </row>
    <row r="1947" spans="1:54" x14ac:dyDescent="0.3">
      <c r="A1947">
        <v>204</v>
      </c>
      <c r="B1947" t="s">
        <v>892</v>
      </c>
      <c r="C1947" s="1">
        <v>40980</v>
      </c>
      <c r="D1947">
        <v>3</v>
      </c>
      <c r="E1947" t="s">
        <v>828</v>
      </c>
      <c r="F1947" t="s">
        <v>73</v>
      </c>
      <c r="G1947">
        <v>0</v>
      </c>
      <c r="H1947">
        <v>2012</v>
      </c>
      <c r="I1947" t="s">
        <v>619</v>
      </c>
      <c r="J1947" t="s">
        <v>443</v>
      </c>
      <c r="K1947" t="s">
        <v>430</v>
      </c>
      <c r="L1947">
        <v>1</v>
      </c>
      <c r="M1947" t="s">
        <v>58</v>
      </c>
      <c r="N1947" t="s">
        <v>9659</v>
      </c>
      <c r="W1947">
        <v>1</v>
      </c>
      <c r="AI1947" t="s">
        <v>31</v>
      </c>
      <c r="AO1947" t="s">
        <v>59</v>
      </c>
      <c r="AU1947" t="s">
        <v>893</v>
      </c>
      <c r="AV1947" t="s">
        <v>894</v>
      </c>
      <c r="AW1947" t="s">
        <v>895</v>
      </c>
      <c r="AX1947" t="s">
        <v>896</v>
      </c>
      <c r="BA1947" t="s">
        <v>448</v>
      </c>
      <c r="BB1947" t="s">
        <v>64</v>
      </c>
    </row>
    <row r="1948" spans="1:54" x14ac:dyDescent="0.3">
      <c r="A1948">
        <v>205</v>
      </c>
      <c r="B1948" t="s">
        <v>897</v>
      </c>
      <c r="C1948" s="1">
        <v>40981</v>
      </c>
      <c r="D1948">
        <v>3</v>
      </c>
      <c r="E1948" t="s">
        <v>828</v>
      </c>
      <c r="F1948" t="s">
        <v>100</v>
      </c>
      <c r="G1948">
        <v>1</v>
      </c>
      <c r="H1948">
        <v>2012</v>
      </c>
      <c r="I1948" t="s">
        <v>898</v>
      </c>
      <c r="J1948" t="s">
        <v>443</v>
      </c>
      <c r="K1948" t="s">
        <v>430</v>
      </c>
      <c r="L1948">
        <v>4</v>
      </c>
      <c r="M1948" t="s">
        <v>58</v>
      </c>
      <c r="N1948" t="s">
        <v>9659</v>
      </c>
      <c r="W1948">
        <v>3</v>
      </c>
      <c r="AE1948">
        <v>1</v>
      </c>
      <c r="AI1948" t="s">
        <v>31</v>
      </c>
      <c r="AT1948" t="s">
        <v>75</v>
      </c>
      <c r="AU1948" t="s">
        <v>899</v>
      </c>
      <c r="AV1948" t="s">
        <v>900</v>
      </c>
      <c r="AW1948" t="s">
        <v>891</v>
      </c>
      <c r="AX1948" t="s">
        <v>901</v>
      </c>
      <c r="BA1948" t="s">
        <v>448</v>
      </c>
      <c r="BB1948" t="s">
        <v>64</v>
      </c>
    </row>
    <row r="1949" spans="1:54" x14ac:dyDescent="0.3">
      <c r="A1949">
        <v>211</v>
      </c>
      <c r="B1949" t="s">
        <v>922</v>
      </c>
      <c r="C1949" s="1">
        <v>40993</v>
      </c>
      <c r="D1949">
        <v>3</v>
      </c>
      <c r="E1949" t="s">
        <v>828</v>
      </c>
      <c r="F1949" t="s">
        <v>56</v>
      </c>
      <c r="G1949">
        <v>1</v>
      </c>
      <c r="H1949">
        <v>2012</v>
      </c>
      <c r="I1949" t="s">
        <v>923</v>
      </c>
      <c r="J1949" t="s">
        <v>80</v>
      </c>
      <c r="K1949" t="s">
        <v>81</v>
      </c>
      <c r="L1949">
        <v>3</v>
      </c>
      <c r="M1949" t="s">
        <v>58</v>
      </c>
      <c r="N1949" t="s">
        <v>9659</v>
      </c>
      <c r="W1949">
        <v>1</v>
      </c>
      <c r="AE1949">
        <v>2</v>
      </c>
      <c r="AI1949" t="s">
        <v>31</v>
      </c>
      <c r="AM1949" t="s">
        <v>82</v>
      </c>
      <c r="AT1949" t="s">
        <v>75</v>
      </c>
      <c r="AV1949" t="s">
        <v>924</v>
      </c>
      <c r="AW1949" t="s">
        <v>925</v>
      </c>
      <c r="BA1949" t="s">
        <v>85</v>
      </c>
      <c r="BB1949" t="s">
        <v>64</v>
      </c>
    </row>
    <row r="1950" spans="1:54" x14ac:dyDescent="0.3">
      <c r="A1950">
        <v>214</v>
      </c>
      <c r="B1950" t="s">
        <v>933</v>
      </c>
      <c r="C1950" s="1">
        <v>40996</v>
      </c>
      <c r="D1950">
        <v>3</v>
      </c>
      <c r="E1950" t="s">
        <v>828</v>
      </c>
      <c r="F1950" t="s">
        <v>169</v>
      </c>
      <c r="G1950">
        <v>0</v>
      </c>
      <c r="H1950">
        <v>2012</v>
      </c>
      <c r="I1950" t="s">
        <v>845</v>
      </c>
      <c r="J1950" t="s">
        <v>80</v>
      </c>
      <c r="K1950" t="s">
        <v>81</v>
      </c>
      <c r="L1950">
        <v>1</v>
      </c>
      <c r="M1950" t="s">
        <v>58</v>
      </c>
      <c r="N1950" t="s">
        <v>9659</v>
      </c>
      <c r="W1950">
        <v>1</v>
      </c>
      <c r="AI1950" t="s">
        <v>31</v>
      </c>
      <c r="AM1950" t="s">
        <v>82</v>
      </c>
      <c r="AT1950" t="s">
        <v>75</v>
      </c>
      <c r="AV1950" t="s">
        <v>934</v>
      </c>
      <c r="AW1950" t="s">
        <v>935</v>
      </c>
      <c r="BA1950" t="s">
        <v>85</v>
      </c>
      <c r="BB1950" t="s">
        <v>64</v>
      </c>
    </row>
    <row r="1951" spans="1:54" x14ac:dyDescent="0.3">
      <c r="A1951">
        <v>218</v>
      </c>
      <c r="B1951" t="s">
        <v>953</v>
      </c>
      <c r="C1951" s="1">
        <v>41000</v>
      </c>
      <c r="D1951">
        <v>4</v>
      </c>
      <c r="E1951" t="s">
        <v>949</v>
      </c>
      <c r="F1951" t="s">
        <v>56</v>
      </c>
      <c r="G1951">
        <v>0</v>
      </c>
      <c r="H1951">
        <v>2012</v>
      </c>
      <c r="I1951" t="s">
        <v>954</v>
      </c>
      <c r="J1951" t="s">
        <v>954</v>
      </c>
      <c r="K1951" t="s">
        <v>336</v>
      </c>
      <c r="L1951">
        <v>0</v>
      </c>
      <c r="M1951" t="s">
        <v>58</v>
      </c>
      <c r="N1951" t="s">
        <v>9659</v>
      </c>
      <c r="W1951">
        <v>0</v>
      </c>
      <c r="AH1951" t="s">
        <v>30</v>
      </c>
      <c r="AI1951" t="s">
        <v>31</v>
      </c>
      <c r="AO1951" t="s">
        <v>59</v>
      </c>
      <c r="AV1951" t="s">
        <v>955</v>
      </c>
      <c r="AW1951" t="s">
        <v>956</v>
      </c>
      <c r="BA1951" t="s">
        <v>957</v>
      </c>
      <c r="BB1951" t="s">
        <v>64</v>
      </c>
    </row>
    <row r="1952" spans="1:54" x14ac:dyDescent="0.3">
      <c r="A1952">
        <v>219</v>
      </c>
      <c r="B1952" t="s">
        <v>958</v>
      </c>
      <c r="C1952" s="1">
        <v>41000</v>
      </c>
      <c r="D1952">
        <v>4</v>
      </c>
      <c r="E1952" t="s">
        <v>949</v>
      </c>
      <c r="F1952" t="s">
        <v>56</v>
      </c>
      <c r="G1952">
        <v>0</v>
      </c>
      <c r="H1952">
        <v>2012</v>
      </c>
      <c r="I1952" t="s">
        <v>465</v>
      </c>
      <c r="J1952" t="s">
        <v>465</v>
      </c>
      <c r="K1952" t="s">
        <v>336</v>
      </c>
      <c r="L1952">
        <v>1</v>
      </c>
      <c r="M1952" t="s">
        <v>58</v>
      </c>
      <c r="N1952" t="s">
        <v>9659</v>
      </c>
      <c r="W1952">
        <v>1</v>
      </c>
      <c r="AI1952" t="s">
        <v>31</v>
      </c>
      <c r="AO1952" t="s">
        <v>59</v>
      </c>
      <c r="AV1952" t="s">
        <v>955</v>
      </c>
      <c r="AW1952" t="s">
        <v>956</v>
      </c>
      <c r="BA1952" t="s">
        <v>467</v>
      </c>
      <c r="BB1952" t="s">
        <v>64</v>
      </c>
    </row>
    <row r="1953" spans="1:54" x14ac:dyDescent="0.3">
      <c r="A1953">
        <v>220</v>
      </c>
      <c r="B1953" t="s">
        <v>959</v>
      </c>
      <c r="C1953" s="1">
        <v>41000</v>
      </c>
      <c r="D1953">
        <v>4</v>
      </c>
      <c r="E1953" t="s">
        <v>949</v>
      </c>
      <c r="F1953" t="s">
        <v>56</v>
      </c>
      <c r="G1953">
        <v>0</v>
      </c>
      <c r="H1953">
        <v>2012</v>
      </c>
      <c r="I1953" t="s">
        <v>777</v>
      </c>
      <c r="J1953" t="s">
        <v>451</v>
      </c>
      <c r="K1953" t="s">
        <v>65</v>
      </c>
      <c r="L1953">
        <v>2</v>
      </c>
      <c r="M1953" t="s">
        <v>58</v>
      </c>
      <c r="N1953" t="s">
        <v>9659</v>
      </c>
      <c r="W1953">
        <v>1</v>
      </c>
      <c r="AE1953">
        <v>1</v>
      </c>
      <c r="AI1953" t="s">
        <v>31</v>
      </c>
      <c r="AM1953" t="s">
        <v>82</v>
      </c>
      <c r="AT1953" t="s">
        <v>75</v>
      </c>
      <c r="AV1953" t="s">
        <v>960</v>
      </c>
      <c r="AW1953" t="s">
        <v>961</v>
      </c>
      <c r="BA1953" t="s">
        <v>456</v>
      </c>
      <c r="BB1953" t="s">
        <v>64</v>
      </c>
    </row>
    <row r="1954" spans="1:54" x14ac:dyDescent="0.3">
      <c r="A1954">
        <v>224</v>
      </c>
      <c r="B1954" t="s">
        <v>971</v>
      </c>
      <c r="C1954" s="1">
        <v>41003</v>
      </c>
      <c r="D1954">
        <v>4</v>
      </c>
      <c r="E1954" t="s">
        <v>949</v>
      </c>
      <c r="F1954" t="s">
        <v>169</v>
      </c>
      <c r="G1954">
        <v>1</v>
      </c>
      <c r="H1954">
        <v>2012</v>
      </c>
      <c r="I1954" t="s">
        <v>972</v>
      </c>
      <c r="J1954" t="s">
        <v>973</v>
      </c>
      <c r="K1954" t="s">
        <v>974</v>
      </c>
      <c r="L1954">
        <v>0</v>
      </c>
      <c r="M1954" t="s">
        <v>58</v>
      </c>
      <c r="N1954" t="s">
        <v>9659</v>
      </c>
      <c r="W1954">
        <v>0</v>
      </c>
      <c r="AI1954" t="s">
        <v>31</v>
      </c>
      <c r="AO1954" t="s">
        <v>59</v>
      </c>
      <c r="AV1954" t="s">
        <v>975</v>
      </c>
      <c r="AW1954" t="s">
        <v>976</v>
      </c>
      <c r="AX1954" t="s">
        <v>977</v>
      </c>
      <c r="BA1954" t="s">
        <v>978</v>
      </c>
      <c r="BB1954" t="s">
        <v>64</v>
      </c>
    </row>
    <row r="1955" spans="1:54" x14ac:dyDescent="0.3">
      <c r="A1955">
        <v>228</v>
      </c>
      <c r="B1955" t="s">
        <v>994</v>
      </c>
      <c r="C1955" s="1">
        <v>41007</v>
      </c>
      <c r="D1955">
        <v>4</v>
      </c>
      <c r="E1955" t="s">
        <v>949</v>
      </c>
      <c r="F1955" t="s">
        <v>56</v>
      </c>
      <c r="G1955">
        <v>0</v>
      </c>
      <c r="H1955">
        <v>2012</v>
      </c>
      <c r="I1955" t="s">
        <v>995</v>
      </c>
      <c r="J1955" t="s">
        <v>465</v>
      </c>
      <c r="K1955" t="s">
        <v>336</v>
      </c>
      <c r="L1955">
        <v>1</v>
      </c>
      <c r="M1955" t="s">
        <v>58</v>
      </c>
      <c r="N1955" t="s">
        <v>9659</v>
      </c>
      <c r="AE1955">
        <v>1</v>
      </c>
      <c r="AI1955" t="s">
        <v>31</v>
      </c>
      <c r="AT1955" t="s">
        <v>75</v>
      </c>
      <c r="AV1955" t="s">
        <v>996</v>
      </c>
      <c r="AW1955" t="s">
        <v>997</v>
      </c>
      <c r="BA1955" t="s">
        <v>467</v>
      </c>
      <c r="BB1955" t="s">
        <v>64</v>
      </c>
    </row>
    <row r="1956" spans="1:54" x14ac:dyDescent="0.3">
      <c r="A1956">
        <v>229</v>
      </c>
      <c r="B1956" t="s">
        <v>998</v>
      </c>
      <c r="C1956" s="1">
        <v>41008</v>
      </c>
      <c r="D1956">
        <v>4</v>
      </c>
      <c r="E1956" t="s">
        <v>949</v>
      </c>
      <c r="F1956" t="s">
        <v>73</v>
      </c>
      <c r="G1956">
        <v>1</v>
      </c>
      <c r="H1956">
        <v>2012</v>
      </c>
      <c r="I1956" t="s">
        <v>999</v>
      </c>
      <c r="J1956" t="s">
        <v>999</v>
      </c>
      <c r="K1956" t="s">
        <v>81</v>
      </c>
      <c r="L1956">
        <v>6</v>
      </c>
      <c r="M1956" t="s">
        <v>58</v>
      </c>
      <c r="N1956" t="s">
        <v>9659</v>
      </c>
      <c r="V1956">
        <v>3</v>
      </c>
      <c r="W1956">
        <v>1</v>
      </c>
      <c r="AE1956">
        <v>2</v>
      </c>
      <c r="AI1956" t="s">
        <v>31</v>
      </c>
      <c r="AM1956" t="s">
        <v>82</v>
      </c>
      <c r="AO1956" t="s">
        <v>59</v>
      </c>
      <c r="AR1956" t="s">
        <v>40</v>
      </c>
      <c r="AV1956" t="s">
        <v>1000</v>
      </c>
      <c r="AW1956" t="s">
        <v>1001</v>
      </c>
      <c r="AX1956" t="s">
        <v>1002</v>
      </c>
      <c r="BA1956" t="s">
        <v>1003</v>
      </c>
      <c r="BB1956" t="s">
        <v>64</v>
      </c>
    </row>
    <row r="1957" spans="1:54" x14ac:dyDescent="0.3">
      <c r="A1957">
        <v>243</v>
      </c>
      <c r="B1957" t="s">
        <v>1053</v>
      </c>
      <c r="C1957" s="1">
        <v>41026</v>
      </c>
      <c r="D1957">
        <v>4</v>
      </c>
      <c r="E1957" t="s">
        <v>949</v>
      </c>
      <c r="F1957" t="s">
        <v>203</v>
      </c>
      <c r="G1957">
        <v>0</v>
      </c>
      <c r="H1957">
        <v>2012</v>
      </c>
      <c r="I1957" t="s">
        <v>777</v>
      </c>
      <c r="J1957" t="s">
        <v>451</v>
      </c>
      <c r="K1957" t="s">
        <v>65</v>
      </c>
      <c r="L1957">
        <v>1</v>
      </c>
      <c r="M1957" t="s">
        <v>58</v>
      </c>
      <c r="N1957" t="s">
        <v>9659</v>
      </c>
      <c r="W1957">
        <v>1</v>
      </c>
      <c r="AI1957" t="s">
        <v>31</v>
      </c>
      <c r="AM1957" t="s">
        <v>82</v>
      </c>
      <c r="AT1957" t="s">
        <v>75</v>
      </c>
      <c r="AV1957" t="s">
        <v>1054</v>
      </c>
      <c r="AW1957" t="s">
        <v>1055</v>
      </c>
      <c r="BA1957" t="s">
        <v>456</v>
      </c>
      <c r="BB1957" t="s">
        <v>64</v>
      </c>
    </row>
    <row r="1958" spans="1:54" x14ac:dyDescent="0.3">
      <c r="A1958">
        <v>250</v>
      </c>
      <c r="B1958" t="s">
        <v>1085</v>
      </c>
      <c r="C1958" s="1">
        <v>41035</v>
      </c>
      <c r="D1958">
        <v>5</v>
      </c>
      <c r="E1958" t="s">
        <v>55</v>
      </c>
      <c r="F1958" t="s">
        <v>56</v>
      </c>
      <c r="G1958">
        <v>0</v>
      </c>
      <c r="H1958">
        <v>2012</v>
      </c>
      <c r="I1958" t="s">
        <v>1086</v>
      </c>
      <c r="J1958" t="s">
        <v>906</v>
      </c>
      <c r="K1958" t="s">
        <v>65</v>
      </c>
      <c r="L1958">
        <v>1</v>
      </c>
      <c r="M1958" t="s">
        <v>58</v>
      </c>
      <c r="N1958" t="s">
        <v>9659</v>
      </c>
      <c r="W1958">
        <v>1</v>
      </c>
      <c r="AI1958" t="s">
        <v>31</v>
      </c>
      <c r="AM1958" t="s">
        <v>82</v>
      </c>
      <c r="AT1958" t="s">
        <v>75</v>
      </c>
      <c r="AV1958" t="s">
        <v>1087</v>
      </c>
      <c r="AW1958" t="s">
        <v>1088</v>
      </c>
      <c r="BA1958" t="s">
        <v>911</v>
      </c>
      <c r="BB1958" t="s">
        <v>64</v>
      </c>
    </row>
    <row r="1959" spans="1:54" x14ac:dyDescent="0.3">
      <c r="A1959">
        <v>258</v>
      </c>
      <c r="B1959" t="s">
        <v>1114</v>
      </c>
      <c r="C1959" s="1">
        <v>41041</v>
      </c>
      <c r="D1959">
        <v>5</v>
      </c>
      <c r="E1959" t="s">
        <v>55</v>
      </c>
      <c r="F1959" t="s">
        <v>206</v>
      </c>
      <c r="G1959">
        <v>0</v>
      </c>
      <c r="H1959">
        <v>2012</v>
      </c>
      <c r="I1959" t="s">
        <v>1115</v>
      </c>
      <c r="J1959" t="s">
        <v>1115</v>
      </c>
      <c r="K1959" t="s">
        <v>81</v>
      </c>
      <c r="L1959">
        <v>2</v>
      </c>
      <c r="M1959" t="s">
        <v>58</v>
      </c>
      <c r="N1959" t="s">
        <v>9659</v>
      </c>
      <c r="W1959">
        <v>2</v>
      </c>
      <c r="AI1959" t="s">
        <v>31</v>
      </c>
      <c r="AO1959" t="s">
        <v>59</v>
      </c>
      <c r="AV1959" t="s">
        <v>1116</v>
      </c>
      <c r="AW1959" t="s">
        <v>1117</v>
      </c>
      <c r="BA1959" t="s">
        <v>1118</v>
      </c>
      <c r="BB1959" t="s">
        <v>64</v>
      </c>
    </row>
    <row r="1960" spans="1:54" x14ac:dyDescent="0.3">
      <c r="A1960">
        <v>262</v>
      </c>
      <c r="B1960" t="s">
        <v>1130</v>
      </c>
      <c r="C1960" s="1">
        <v>41050</v>
      </c>
      <c r="D1960">
        <v>5</v>
      </c>
      <c r="E1960" t="s">
        <v>55</v>
      </c>
      <c r="F1960" t="s">
        <v>73</v>
      </c>
      <c r="G1960">
        <v>0</v>
      </c>
      <c r="H1960">
        <v>2012</v>
      </c>
      <c r="I1960" t="s">
        <v>1131</v>
      </c>
      <c r="J1960" t="s">
        <v>335</v>
      </c>
      <c r="K1960" t="s">
        <v>336</v>
      </c>
      <c r="L1960">
        <v>1</v>
      </c>
      <c r="M1960" t="s">
        <v>58</v>
      </c>
      <c r="N1960" t="s">
        <v>9659</v>
      </c>
      <c r="W1960">
        <v>1</v>
      </c>
      <c r="AI1960" t="s">
        <v>31</v>
      </c>
      <c r="AM1960" t="s">
        <v>82</v>
      </c>
      <c r="AT1960" t="s">
        <v>75</v>
      </c>
      <c r="AU1960" t="s">
        <v>741</v>
      </c>
      <c r="AV1960" t="s">
        <v>1132</v>
      </c>
      <c r="BA1960" t="s">
        <v>340</v>
      </c>
      <c r="BB1960" t="s">
        <v>64</v>
      </c>
    </row>
    <row r="1961" spans="1:54" x14ac:dyDescent="0.3">
      <c r="A1961">
        <v>263</v>
      </c>
      <c r="B1961" t="s">
        <v>1133</v>
      </c>
      <c r="C1961" s="1">
        <v>41050</v>
      </c>
      <c r="D1961">
        <v>5</v>
      </c>
      <c r="E1961" t="s">
        <v>55</v>
      </c>
      <c r="F1961" t="s">
        <v>73</v>
      </c>
      <c r="G1961">
        <v>0</v>
      </c>
      <c r="H1961">
        <v>2012</v>
      </c>
      <c r="I1961" t="s">
        <v>1134</v>
      </c>
      <c r="J1961" t="s">
        <v>348</v>
      </c>
      <c r="K1961" t="s">
        <v>81</v>
      </c>
      <c r="L1961">
        <v>1</v>
      </c>
      <c r="M1961" t="s">
        <v>58</v>
      </c>
      <c r="N1961" t="s">
        <v>9659</v>
      </c>
      <c r="V1961">
        <v>1</v>
      </c>
      <c r="AI1961" t="s">
        <v>31</v>
      </c>
      <c r="AO1961" t="s">
        <v>59</v>
      </c>
      <c r="AV1961" t="s">
        <v>1135</v>
      </c>
      <c r="AW1961" t="s">
        <v>1136</v>
      </c>
      <c r="BA1961" t="s">
        <v>351</v>
      </c>
      <c r="BB1961" t="s">
        <v>64</v>
      </c>
    </row>
    <row r="1962" spans="1:54" x14ac:dyDescent="0.3">
      <c r="A1962">
        <v>265</v>
      </c>
      <c r="B1962" t="s">
        <v>1143</v>
      </c>
      <c r="C1962" s="1">
        <v>41051</v>
      </c>
      <c r="D1962">
        <v>5</v>
      </c>
      <c r="E1962" t="s">
        <v>55</v>
      </c>
      <c r="F1962" t="s">
        <v>100</v>
      </c>
      <c r="G1962">
        <v>0</v>
      </c>
      <c r="H1962">
        <v>2012</v>
      </c>
      <c r="I1962" t="s">
        <v>1144</v>
      </c>
      <c r="J1962" t="s">
        <v>80</v>
      </c>
      <c r="K1962" t="s">
        <v>81</v>
      </c>
      <c r="L1962">
        <v>1</v>
      </c>
      <c r="M1962" t="s">
        <v>58</v>
      </c>
      <c r="N1962" t="s">
        <v>9659</v>
      </c>
      <c r="W1962">
        <v>1</v>
      </c>
      <c r="AI1962" t="s">
        <v>31</v>
      </c>
      <c r="AM1962" t="s">
        <v>82</v>
      </c>
      <c r="AT1962" t="s">
        <v>75</v>
      </c>
      <c r="AV1962" t="s">
        <v>1145</v>
      </c>
      <c r="AW1962" t="s">
        <v>1142</v>
      </c>
      <c r="BA1962" t="s">
        <v>85</v>
      </c>
      <c r="BB1962" t="s">
        <v>64</v>
      </c>
    </row>
    <row r="1963" spans="1:54" x14ac:dyDescent="0.3">
      <c r="A1963">
        <v>277</v>
      </c>
      <c r="B1963" t="s">
        <v>1187</v>
      </c>
      <c r="C1963" s="1">
        <v>41069</v>
      </c>
      <c r="D1963">
        <v>6</v>
      </c>
      <c r="E1963" t="s">
        <v>87</v>
      </c>
      <c r="F1963" t="s">
        <v>206</v>
      </c>
      <c r="G1963">
        <v>0</v>
      </c>
      <c r="H1963">
        <v>2012</v>
      </c>
      <c r="I1963" t="s">
        <v>755</v>
      </c>
      <c r="J1963" t="s">
        <v>443</v>
      </c>
      <c r="K1963" t="s">
        <v>430</v>
      </c>
      <c r="L1963">
        <v>1</v>
      </c>
      <c r="M1963" t="s">
        <v>58</v>
      </c>
      <c r="N1963" t="s">
        <v>9659</v>
      </c>
      <c r="W1963">
        <v>1</v>
      </c>
      <c r="AI1963" t="s">
        <v>31</v>
      </c>
      <c r="AM1963" t="s">
        <v>82</v>
      </c>
      <c r="AT1963" t="s">
        <v>75</v>
      </c>
      <c r="AV1963" t="s">
        <v>1186</v>
      </c>
      <c r="AW1963" t="s">
        <v>1185</v>
      </c>
      <c r="BA1963" t="s">
        <v>448</v>
      </c>
      <c r="BB1963" t="s">
        <v>64</v>
      </c>
    </row>
    <row r="1964" spans="1:54" x14ac:dyDescent="0.3">
      <c r="A1964">
        <v>280</v>
      </c>
      <c r="B1964" t="s">
        <v>1194</v>
      </c>
      <c r="C1964" s="1">
        <v>41073</v>
      </c>
      <c r="D1964">
        <v>6</v>
      </c>
      <c r="E1964" t="s">
        <v>87</v>
      </c>
      <c r="F1964" t="s">
        <v>169</v>
      </c>
      <c r="G1964">
        <v>0</v>
      </c>
      <c r="H1964">
        <v>2012</v>
      </c>
      <c r="I1964" t="s">
        <v>1195</v>
      </c>
      <c r="J1964" t="s">
        <v>80</v>
      </c>
      <c r="K1964" t="s">
        <v>81</v>
      </c>
      <c r="L1964">
        <v>2</v>
      </c>
      <c r="M1964" t="s">
        <v>58</v>
      </c>
      <c r="N1964" t="s">
        <v>9659</v>
      </c>
      <c r="W1964">
        <v>2</v>
      </c>
      <c r="AI1964" t="s">
        <v>31</v>
      </c>
      <c r="AT1964" t="s">
        <v>75</v>
      </c>
      <c r="AV1964" t="s">
        <v>1196</v>
      </c>
      <c r="AW1964" t="s">
        <v>1197</v>
      </c>
      <c r="BA1964" t="s">
        <v>85</v>
      </c>
      <c r="BB1964" t="s">
        <v>64</v>
      </c>
    </row>
    <row r="1965" spans="1:54" x14ac:dyDescent="0.3">
      <c r="A1965">
        <v>284</v>
      </c>
      <c r="B1965" t="s">
        <v>1209</v>
      </c>
      <c r="C1965" s="1">
        <v>41080</v>
      </c>
      <c r="D1965">
        <v>6</v>
      </c>
      <c r="E1965" t="s">
        <v>87</v>
      </c>
      <c r="F1965" t="s">
        <v>169</v>
      </c>
      <c r="G1965">
        <v>2</v>
      </c>
      <c r="H1965">
        <v>2012</v>
      </c>
      <c r="I1965" t="s">
        <v>848</v>
      </c>
      <c r="J1965" t="s">
        <v>443</v>
      </c>
      <c r="K1965" t="s">
        <v>430</v>
      </c>
      <c r="L1965">
        <v>4</v>
      </c>
      <c r="M1965" t="s">
        <v>58</v>
      </c>
      <c r="N1965" t="s">
        <v>9659</v>
      </c>
      <c r="W1965">
        <v>4</v>
      </c>
      <c r="AH1965" t="s">
        <v>30</v>
      </c>
      <c r="AI1965" t="s">
        <v>31</v>
      </c>
      <c r="AT1965" t="s">
        <v>75</v>
      </c>
      <c r="AU1965" t="s">
        <v>1210</v>
      </c>
      <c r="AV1965" t="s">
        <v>1211</v>
      </c>
      <c r="AW1965" t="s">
        <v>1212</v>
      </c>
      <c r="AX1965" t="s">
        <v>1213</v>
      </c>
      <c r="BA1965" t="s">
        <v>448</v>
      </c>
      <c r="BB1965" t="s">
        <v>64</v>
      </c>
    </row>
    <row r="1966" spans="1:54" x14ac:dyDescent="0.3">
      <c r="A1966">
        <v>298</v>
      </c>
      <c r="B1966" t="s">
        <v>1267</v>
      </c>
      <c r="C1966" s="1">
        <v>41115</v>
      </c>
      <c r="D1966">
        <v>7</v>
      </c>
      <c r="E1966" t="s">
        <v>154</v>
      </c>
      <c r="F1966" t="s">
        <v>169</v>
      </c>
      <c r="G1966">
        <v>2</v>
      </c>
      <c r="H1966">
        <v>2012</v>
      </c>
      <c r="I1966" t="s">
        <v>1268</v>
      </c>
      <c r="J1966" t="s">
        <v>1268</v>
      </c>
      <c r="K1966" t="s">
        <v>81</v>
      </c>
      <c r="L1966">
        <v>4</v>
      </c>
      <c r="M1966" t="s">
        <v>58</v>
      </c>
      <c r="N1966" t="s">
        <v>9659</v>
      </c>
      <c r="W1966">
        <v>4</v>
      </c>
      <c r="AI1966" t="s">
        <v>31</v>
      </c>
      <c r="AO1966" t="s">
        <v>59</v>
      </c>
      <c r="AU1966" t="s">
        <v>1269</v>
      </c>
      <c r="AV1966" t="s">
        <v>1270</v>
      </c>
      <c r="AW1966" t="s">
        <v>1271</v>
      </c>
      <c r="BA1966" t="s">
        <v>1272</v>
      </c>
      <c r="BB1966" t="s">
        <v>64</v>
      </c>
    </row>
    <row r="1967" spans="1:54" x14ac:dyDescent="0.3">
      <c r="A1967">
        <v>300</v>
      </c>
      <c r="B1967" t="s">
        <v>1277</v>
      </c>
      <c r="C1967" s="1">
        <v>41116</v>
      </c>
      <c r="D1967">
        <v>7</v>
      </c>
      <c r="E1967" t="s">
        <v>154</v>
      </c>
      <c r="F1967" t="s">
        <v>88</v>
      </c>
      <c r="G1967">
        <v>1</v>
      </c>
      <c r="H1967">
        <v>2012</v>
      </c>
      <c r="I1967" t="s">
        <v>1278</v>
      </c>
      <c r="J1967" t="s">
        <v>57</v>
      </c>
      <c r="K1967" t="s">
        <v>57</v>
      </c>
      <c r="L1967">
        <v>3</v>
      </c>
      <c r="M1967" t="s">
        <v>58</v>
      </c>
      <c r="N1967" t="s">
        <v>9659</v>
      </c>
      <c r="W1967">
        <v>3</v>
      </c>
      <c r="AI1967" t="s">
        <v>31</v>
      </c>
      <c r="AT1967" t="s">
        <v>75</v>
      </c>
      <c r="AV1967" t="s">
        <v>1279</v>
      </c>
      <c r="AW1967" t="s">
        <v>1280</v>
      </c>
      <c r="AX1967" t="s">
        <v>1280</v>
      </c>
      <c r="BA1967" t="s">
        <v>63</v>
      </c>
      <c r="BB1967" t="s">
        <v>64</v>
      </c>
    </row>
    <row r="1968" spans="1:54" x14ac:dyDescent="0.3">
      <c r="A1968">
        <v>301</v>
      </c>
      <c r="B1968" t="s">
        <v>1281</v>
      </c>
      <c r="C1968" s="1">
        <v>41117</v>
      </c>
      <c r="D1968">
        <v>7</v>
      </c>
      <c r="E1968" t="s">
        <v>154</v>
      </c>
      <c r="F1968" t="s">
        <v>203</v>
      </c>
      <c r="G1968">
        <v>1</v>
      </c>
      <c r="H1968">
        <v>2012</v>
      </c>
      <c r="I1968" t="s">
        <v>1282</v>
      </c>
      <c r="J1968" t="s">
        <v>57</v>
      </c>
      <c r="K1968" t="s">
        <v>57</v>
      </c>
      <c r="L1968">
        <v>1</v>
      </c>
      <c r="M1968" t="s">
        <v>58</v>
      </c>
      <c r="N1968" t="s">
        <v>9659</v>
      </c>
      <c r="W1968">
        <v>1</v>
      </c>
      <c r="AI1968" t="s">
        <v>31</v>
      </c>
      <c r="AM1968" t="s">
        <v>82</v>
      </c>
      <c r="AT1968" t="s">
        <v>75</v>
      </c>
      <c r="AV1968" t="s">
        <v>1283</v>
      </c>
      <c r="AW1968" t="s">
        <v>1284</v>
      </c>
      <c r="BA1968" t="s">
        <v>63</v>
      </c>
      <c r="BB1968" t="s">
        <v>64</v>
      </c>
    </row>
    <row r="1969" spans="1:54" x14ac:dyDescent="0.3">
      <c r="A1969">
        <v>304</v>
      </c>
      <c r="B1969" t="s">
        <v>1293</v>
      </c>
      <c r="C1969" s="1">
        <v>41120</v>
      </c>
      <c r="D1969">
        <v>7</v>
      </c>
      <c r="E1969" t="s">
        <v>154</v>
      </c>
      <c r="F1969" t="s">
        <v>73</v>
      </c>
      <c r="G1969">
        <v>1</v>
      </c>
      <c r="H1969">
        <v>2012</v>
      </c>
      <c r="I1969" t="s">
        <v>477</v>
      </c>
      <c r="J1969" t="s">
        <v>478</v>
      </c>
      <c r="K1969" t="s">
        <v>251</v>
      </c>
      <c r="L1969">
        <v>8</v>
      </c>
      <c r="M1969" t="s">
        <v>58</v>
      </c>
      <c r="N1969" t="s">
        <v>9659</v>
      </c>
      <c r="W1969">
        <v>2</v>
      </c>
      <c r="AE1969">
        <v>6</v>
      </c>
      <c r="AH1969" t="s">
        <v>30</v>
      </c>
      <c r="AO1969" t="s">
        <v>59</v>
      </c>
      <c r="AV1969" t="s">
        <v>1294</v>
      </c>
      <c r="BA1969" t="s">
        <v>481</v>
      </c>
      <c r="BB1969" t="s">
        <v>64</v>
      </c>
    </row>
    <row r="1970" spans="1:54" x14ac:dyDescent="0.3">
      <c r="A1970">
        <v>309</v>
      </c>
      <c r="B1970" t="s">
        <v>1308</v>
      </c>
      <c r="C1970" s="1">
        <v>41126</v>
      </c>
      <c r="D1970">
        <v>8</v>
      </c>
      <c r="E1970" t="s">
        <v>212</v>
      </c>
      <c r="F1970" t="s">
        <v>56</v>
      </c>
      <c r="G1970">
        <v>0</v>
      </c>
      <c r="H1970">
        <v>2012</v>
      </c>
      <c r="I1970" t="s">
        <v>1309</v>
      </c>
      <c r="J1970" t="s">
        <v>335</v>
      </c>
      <c r="K1970" t="s">
        <v>336</v>
      </c>
      <c r="L1970">
        <v>9</v>
      </c>
      <c r="M1970" t="s">
        <v>58</v>
      </c>
      <c r="N1970" t="s">
        <v>9659</v>
      </c>
      <c r="V1970">
        <v>1</v>
      </c>
      <c r="W1970">
        <v>6</v>
      </c>
      <c r="AE1970">
        <v>2</v>
      </c>
      <c r="AK1970" t="s">
        <v>33</v>
      </c>
      <c r="AT1970" t="s">
        <v>75</v>
      </c>
      <c r="AV1970" t="s">
        <v>1310</v>
      </c>
      <c r="AW1970" t="s">
        <v>1311</v>
      </c>
      <c r="AX1970" t="s">
        <v>1312</v>
      </c>
      <c r="BA1970" t="s">
        <v>340</v>
      </c>
      <c r="BB1970" t="s">
        <v>64</v>
      </c>
    </row>
    <row r="1971" spans="1:54" x14ac:dyDescent="0.3">
      <c r="A1971">
        <v>313</v>
      </c>
      <c r="B1971" t="s">
        <v>1326</v>
      </c>
      <c r="C1971" s="1">
        <v>41129</v>
      </c>
      <c r="D1971">
        <v>8</v>
      </c>
      <c r="E1971" t="s">
        <v>212</v>
      </c>
      <c r="F1971" t="s">
        <v>169</v>
      </c>
      <c r="G1971">
        <v>0</v>
      </c>
      <c r="H1971">
        <v>2012</v>
      </c>
      <c r="I1971" t="s">
        <v>1327</v>
      </c>
      <c r="J1971" t="s">
        <v>57</v>
      </c>
      <c r="K1971" t="s">
        <v>57</v>
      </c>
      <c r="L1971">
        <v>2</v>
      </c>
      <c r="M1971" t="s">
        <v>58</v>
      </c>
      <c r="N1971" t="s">
        <v>9659</v>
      </c>
      <c r="W1971">
        <v>2</v>
      </c>
      <c r="AI1971" t="s">
        <v>31</v>
      </c>
      <c r="AT1971" t="s">
        <v>75</v>
      </c>
      <c r="AV1971" t="s">
        <v>1328</v>
      </c>
      <c r="AW1971" t="s">
        <v>1329</v>
      </c>
      <c r="BA1971" t="s">
        <v>63</v>
      </c>
      <c r="BB1971" t="s">
        <v>64</v>
      </c>
    </row>
    <row r="1972" spans="1:54" x14ac:dyDescent="0.3">
      <c r="A1972">
        <v>325</v>
      </c>
      <c r="B1972" t="s">
        <v>1379</v>
      </c>
      <c r="C1972" s="1">
        <v>41143</v>
      </c>
      <c r="D1972">
        <v>8</v>
      </c>
      <c r="E1972" t="s">
        <v>212</v>
      </c>
      <c r="F1972" t="s">
        <v>169</v>
      </c>
      <c r="G1972">
        <v>1</v>
      </c>
      <c r="H1972">
        <v>2012</v>
      </c>
      <c r="I1972" t="s">
        <v>1380</v>
      </c>
      <c r="J1972" t="s">
        <v>335</v>
      </c>
      <c r="K1972" t="s">
        <v>336</v>
      </c>
      <c r="L1972">
        <v>0</v>
      </c>
      <c r="M1972" t="s">
        <v>58</v>
      </c>
      <c r="N1972" t="s">
        <v>9659</v>
      </c>
      <c r="W1972">
        <v>0</v>
      </c>
      <c r="AI1972" t="s">
        <v>31</v>
      </c>
      <c r="AO1972" t="s">
        <v>59</v>
      </c>
      <c r="AV1972" t="s">
        <v>1381</v>
      </c>
      <c r="AW1972" t="s">
        <v>1382</v>
      </c>
      <c r="AX1972" t="s">
        <v>1383</v>
      </c>
      <c r="BA1972" t="s">
        <v>340</v>
      </c>
      <c r="BB1972" t="s">
        <v>64</v>
      </c>
    </row>
    <row r="1973" spans="1:54" x14ac:dyDescent="0.3">
      <c r="A1973">
        <v>343</v>
      </c>
      <c r="B1973" t="s">
        <v>1450</v>
      </c>
      <c r="C1973" s="1">
        <v>41187</v>
      </c>
      <c r="D1973">
        <v>10</v>
      </c>
      <c r="E1973" t="s">
        <v>290</v>
      </c>
      <c r="F1973" t="s">
        <v>203</v>
      </c>
      <c r="G1973">
        <v>1</v>
      </c>
      <c r="H1973">
        <v>2012</v>
      </c>
      <c r="I1973" t="s">
        <v>80</v>
      </c>
      <c r="J1973" t="s">
        <v>80</v>
      </c>
      <c r="K1973" t="s">
        <v>81</v>
      </c>
      <c r="L1973">
        <v>1</v>
      </c>
      <c r="M1973" t="s">
        <v>58</v>
      </c>
      <c r="N1973" t="s">
        <v>9659</v>
      </c>
      <c r="W1973">
        <v>1</v>
      </c>
      <c r="AI1973" t="s">
        <v>31</v>
      </c>
      <c r="AM1973" t="s">
        <v>82</v>
      </c>
      <c r="AT1973" t="s">
        <v>75</v>
      </c>
      <c r="AV1973" t="s">
        <v>1451</v>
      </c>
      <c r="BA1973" t="s">
        <v>85</v>
      </c>
      <c r="BB1973" t="s">
        <v>64</v>
      </c>
    </row>
    <row r="1974" spans="1:54" x14ac:dyDescent="0.3">
      <c r="A1974">
        <v>348</v>
      </c>
      <c r="B1974" t="s">
        <v>1465</v>
      </c>
      <c r="C1974" s="1">
        <v>41191</v>
      </c>
      <c r="D1974">
        <v>10</v>
      </c>
      <c r="E1974" t="s">
        <v>290</v>
      </c>
      <c r="F1974" t="s">
        <v>100</v>
      </c>
      <c r="G1974">
        <v>0</v>
      </c>
      <c r="H1974">
        <v>2012</v>
      </c>
      <c r="I1974" t="s">
        <v>430</v>
      </c>
      <c r="K1974" t="s">
        <v>430</v>
      </c>
      <c r="L1974">
        <v>2</v>
      </c>
      <c r="M1974" t="s">
        <v>58</v>
      </c>
      <c r="N1974" t="s">
        <v>9659</v>
      </c>
      <c r="W1974">
        <v>2</v>
      </c>
      <c r="AI1974" t="s">
        <v>31</v>
      </c>
      <c r="AT1974" t="s">
        <v>75</v>
      </c>
      <c r="AV1974" t="s">
        <v>1466</v>
      </c>
      <c r="AW1974" t="s">
        <v>1467</v>
      </c>
      <c r="BA1974" t="s">
        <v>1468</v>
      </c>
      <c r="BB1974" t="s">
        <v>64</v>
      </c>
    </row>
    <row r="1975" spans="1:54" x14ac:dyDescent="0.3">
      <c r="A1975">
        <v>349</v>
      </c>
      <c r="B1975" t="s">
        <v>1469</v>
      </c>
      <c r="C1975" s="1">
        <v>41192</v>
      </c>
      <c r="D1975">
        <v>10</v>
      </c>
      <c r="E1975" t="s">
        <v>290</v>
      </c>
      <c r="F1975" t="s">
        <v>169</v>
      </c>
      <c r="G1975">
        <v>0</v>
      </c>
      <c r="H1975">
        <v>2012</v>
      </c>
      <c r="I1975" t="s">
        <v>1470</v>
      </c>
      <c r="K1975" t="s">
        <v>57</v>
      </c>
      <c r="L1975">
        <v>1</v>
      </c>
      <c r="M1975" t="s">
        <v>58</v>
      </c>
      <c r="N1975" t="s">
        <v>9659</v>
      </c>
      <c r="W1975">
        <v>1</v>
      </c>
      <c r="AI1975" t="s">
        <v>31</v>
      </c>
      <c r="AT1975" t="s">
        <v>75</v>
      </c>
      <c r="AV1975" t="s">
        <v>1471</v>
      </c>
      <c r="BA1975" t="s">
        <v>1172</v>
      </c>
      <c r="BB1975" t="s">
        <v>64</v>
      </c>
    </row>
    <row r="1976" spans="1:54" x14ac:dyDescent="0.3">
      <c r="A1976">
        <v>367</v>
      </c>
      <c r="B1976" t="s">
        <v>1516</v>
      </c>
      <c r="C1976" s="1">
        <v>41212</v>
      </c>
      <c r="D1976">
        <v>10</v>
      </c>
      <c r="E1976" t="s">
        <v>290</v>
      </c>
      <c r="F1976" t="s">
        <v>100</v>
      </c>
      <c r="G1976">
        <v>1</v>
      </c>
      <c r="H1976">
        <v>2012</v>
      </c>
      <c r="I1976" t="s">
        <v>1517</v>
      </c>
      <c r="J1976" t="s">
        <v>1517</v>
      </c>
      <c r="K1976" t="s">
        <v>81</v>
      </c>
      <c r="L1976">
        <v>0</v>
      </c>
      <c r="M1976" t="s">
        <v>58</v>
      </c>
      <c r="N1976" t="s">
        <v>9659</v>
      </c>
      <c r="W1976">
        <v>0</v>
      </c>
      <c r="AH1976" t="s">
        <v>30</v>
      </c>
      <c r="AO1976" t="s">
        <v>59</v>
      </c>
      <c r="AV1976" t="s">
        <v>1518</v>
      </c>
      <c r="BA1976" t="s">
        <v>1519</v>
      </c>
      <c r="BB1976" t="s">
        <v>64</v>
      </c>
    </row>
    <row r="1977" spans="1:54" x14ac:dyDescent="0.3">
      <c r="A1977">
        <v>371</v>
      </c>
      <c r="B1977" t="s">
        <v>1527</v>
      </c>
      <c r="C1977" s="1">
        <v>41217</v>
      </c>
      <c r="D1977">
        <v>11</v>
      </c>
      <c r="E1977" t="s">
        <v>327</v>
      </c>
      <c r="F1977" t="s">
        <v>56</v>
      </c>
      <c r="G1977">
        <v>1</v>
      </c>
      <c r="H1977">
        <v>2012</v>
      </c>
      <c r="J1977" t="s">
        <v>484</v>
      </c>
      <c r="K1977" t="s">
        <v>336</v>
      </c>
      <c r="L1977">
        <v>2</v>
      </c>
      <c r="M1977" t="s">
        <v>58</v>
      </c>
      <c r="N1977" t="s">
        <v>9659</v>
      </c>
      <c r="W1977">
        <v>2</v>
      </c>
      <c r="AH1977" t="s">
        <v>30</v>
      </c>
      <c r="AI1977" t="s">
        <v>31</v>
      </c>
      <c r="AO1977" t="s">
        <v>59</v>
      </c>
      <c r="AS1977" t="s">
        <v>41</v>
      </c>
      <c r="AV1977" t="s">
        <v>1528</v>
      </c>
      <c r="BA1977" t="s">
        <v>487</v>
      </c>
      <c r="BB1977" t="s">
        <v>64</v>
      </c>
    </row>
    <row r="1978" spans="1:54" x14ac:dyDescent="0.3">
      <c r="A1978">
        <v>376</v>
      </c>
      <c r="B1978" t="s">
        <v>1540</v>
      </c>
      <c r="C1978" s="1">
        <v>41220</v>
      </c>
      <c r="D1978">
        <v>11</v>
      </c>
      <c r="E1978" t="s">
        <v>327</v>
      </c>
      <c r="F1978" t="s">
        <v>169</v>
      </c>
      <c r="G1978">
        <v>0</v>
      </c>
      <c r="H1978">
        <v>2012</v>
      </c>
      <c r="I1978" t="s">
        <v>1005</v>
      </c>
      <c r="J1978" t="s">
        <v>879</v>
      </c>
      <c r="K1978" t="s">
        <v>81</v>
      </c>
      <c r="L1978">
        <v>1</v>
      </c>
      <c r="M1978" t="s">
        <v>58</v>
      </c>
      <c r="N1978" t="s">
        <v>9659</v>
      </c>
      <c r="W1978">
        <v>1</v>
      </c>
      <c r="AI1978" t="s">
        <v>31</v>
      </c>
      <c r="AT1978" t="s">
        <v>75</v>
      </c>
      <c r="AV1978" t="s">
        <v>1541</v>
      </c>
      <c r="BA1978" t="s">
        <v>882</v>
      </c>
      <c r="BB1978" t="s">
        <v>64</v>
      </c>
    </row>
    <row r="1979" spans="1:54" x14ac:dyDescent="0.3">
      <c r="A1979">
        <v>382</v>
      </c>
      <c r="B1979" t="s">
        <v>1556</v>
      </c>
      <c r="C1979" s="1">
        <v>41223</v>
      </c>
      <c r="D1979">
        <v>11</v>
      </c>
      <c r="E1979" t="s">
        <v>327</v>
      </c>
      <c r="F1979" t="s">
        <v>206</v>
      </c>
      <c r="G1979">
        <v>0</v>
      </c>
      <c r="H1979">
        <v>2012</v>
      </c>
      <c r="I1979" t="s">
        <v>1557</v>
      </c>
      <c r="K1979" t="s">
        <v>57</v>
      </c>
      <c r="L1979">
        <v>1</v>
      </c>
      <c r="M1979" t="s">
        <v>58</v>
      </c>
      <c r="N1979" t="s">
        <v>9659</v>
      </c>
      <c r="W1979">
        <v>1</v>
      </c>
      <c r="AH1979" t="s">
        <v>30</v>
      </c>
      <c r="AI1979" t="s">
        <v>31</v>
      </c>
      <c r="AO1979" t="s">
        <v>59</v>
      </c>
      <c r="AV1979" t="s">
        <v>1558</v>
      </c>
      <c r="AW1979" t="s">
        <v>1559</v>
      </c>
      <c r="BA1979" t="s">
        <v>1172</v>
      </c>
      <c r="BB1979" t="s">
        <v>64</v>
      </c>
    </row>
    <row r="1980" spans="1:54" x14ac:dyDescent="0.3">
      <c r="A1980">
        <v>397</v>
      </c>
      <c r="B1980" t="s">
        <v>1597</v>
      </c>
      <c r="C1980" s="1">
        <v>41240</v>
      </c>
      <c r="D1980">
        <v>11</v>
      </c>
      <c r="E1980" t="s">
        <v>327</v>
      </c>
      <c r="F1980" t="s">
        <v>100</v>
      </c>
      <c r="G1980">
        <v>0</v>
      </c>
      <c r="H1980">
        <v>2012</v>
      </c>
      <c r="I1980" t="s">
        <v>1598</v>
      </c>
      <c r="J1980" t="s">
        <v>1599</v>
      </c>
      <c r="K1980" t="s">
        <v>81</v>
      </c>
      <c r="L1980">
        <v>5</v>
      </c>
      <c r="M1980" t="s">
        <v>58</v>
      </c>
      <c r="N1980" t="s">
        <v>9659</v>
      </c>
      <c r="W1980">
        <v>5</v>
      </c>
      <c r="AH1980" t="s">
        <v>30</v>
      </c>
      <c r="AI1980" t="s">
        <v>31</v>
      </c>
      <c r="AO1980" t="s">
        <v>59</v>
      </c>
      <c r="AV1980" t="s">
        <v>1600</v>
      </c>
      <c r="AW1980" t="s">
        <v>1601</v>
      </c>
      <c r="BA1980" t="s">
        <v>1602</v>
      </c>
      <c r="BB1980" t="s">
        <v>64</v>
      </c>
    </row>
    <row r="1981" spans="1:54" x14ac:dyDescent="0.3">
      <c r="A1981">
        <v>405</v>
      </c>
      <c r="B1981" t="s">
        <v>1629</v>
      </c>
      <c r="C1981" s="1">
        <v>41247</v>
      </c>
      <c r="D1981">
        <v>12</v>
      </c>
      <c r="E1981" t="s">
        <v>390</v>
      </c>
      <c r="F1981" t="s">
        <v>100</v>
      </c>
      <c r="G1981">
        <v>0</v>
      </c>
      <c r="H1981">
        <v>2012</v>
      </c>
      <c r="I1981" t="s">
        <v>430</v>
      </c>
      <c r="K1981" t="s">
        <v>430</v>
      </c>
      <c r="L1981">
        <v>2</v>
      </c>
      <c r="M1981" t="s">
        <v>58</v>
      </c>
      <c r="N1981" t="s">
        <v>9659</v>
      </c>
      <c r="W1981">
        <v>2</v>
      </c>
      <c r="AE1981">
        <v>0</v>
      </c>
      <c r="AH1981" t="s">
        <v>30</v>
      </c>
      <c r="AI1981" t="s">
        <v>31</v>
      </c>
      <c r="AO1981" t="s">
        <v>59</v>
      </c>
      <c r="AV1981" t="s">
        <v>1630</v>
      </c>
      <c r="AW1981" t="s">
        <v>1631</v>
      </c>
      <c r="BA1981" t="s">
        <v>1468</v>
      </c>
      <c r="BB1981" t="s">
        <v>64</v>
      </c>
    </row>
    <row r="1982" spans="1:54" x14ac:dyDescent="0.3">
      <c r="A1982">
        <v>408</v>
      </c>
      <c r="B1982" t="s">
        <v>1638</v>
      </c>
      <c r="C1982" s="1">
        <v>41253</v>
      </c>
      <c r="D1982">
        <v>12</v>
      </c>
      <c r="E1982" t="s">
        <v>390</v>
      </c>
      <c r="F1982" t="s">
        <v>73</v>
      </c>
      <c r="G1982">
        <v>0</v>
      </c>
      <c r="H1982">
        <v>2012</v>
      </c>
      <c r="I1982" t="s">
        <v>465</v>
      </c>
      <c r="K1982" t="s">
        <v>336</v>
      </c>
      <c r="L1982">
        <v>15</v>
      </c>
      <c r="M1982" t="s">
        <v>58</v>
      </c>
      <c r="N1982" t="s">
        <v>9659</v>
      </c>
      <c r="V1982">
        <v>14</v>
      </c>
      <c r="W1982">
        <v>1</v>
      </c>
      <c r="AI1982" t="s">
        <v>31</v>
      </c>
      <c r="AO1982" t="s">
        <v>59</v>
      </c>
      <c r="AV1982" t="s">
        <v>1639</v>
      </c>
      <c r="AW1982" t="s">
        <v>1637</v>
      </c>
      <c r="AX1982" t="s">
        <v>1640</v>
      </c>
      <c r="BA1982" t="s">
        <v>1459</v>
      </c>
      <c r="BB1982" t="s">
        <v>64</v>
      </c>
    </row>
    <row r="1983" spans="1:54" x14ac:dyDescent="0.3">
      <c r="A1983">
        <v>409</v>
      </c>
      <c r="B1983" t="s">
        <v>1641</v>
      </c>
      <c r="C1983" s="1">
        <v>41253</v>
      </c>
      <c r="D1983">
        <v>12</v>
      </c>
      <c r="E1983" t="s">
        <v>390</v>
      </c>
      <c r="F1983" t="s">
        <v>73</v>
      </c>
      <c r="G1983">
        <v>0</v>
      </c>
      <c r="H1983">
        <v>2012</v>
      </c>
      <c r="I1983" t="s">
        <v>80</v>
      </c>
      <c r="J1983" t="s">
        <v>80</v>
      </c>
      <c r="K1983" t="s">
        <v>81</v>
      </c>
      <c r="L1983">
        <v>1</v>
      </c>
      <c r="M1983" t="s">
        <v>58</v>
      </c>
      <c r="N1983" t="s">
        <v>9659</v>
      </c>
      <c r="W1983">
        <v>1</v>
      </c>
      <c r="AE1983">
        <v>0</v>
      </c>
      <c r="AI1983" t="s">
        <v>31</v>
      </c>
      <c r="AT1983" t="s">
        <v>75</v>
      </c>
      <c r="AV1983" t="s">
        <v>1642</v>
      </c>
      <c r="AW1983" t="s">
        <v>1643</v>
      </c>
      <c r="BA1983" t="s">
        <v>85</v>
      </c>
      <c r="BB1983" t="s">
        <v>64</v>
      </c>
    </row>
    <row r="1984" spans="1:54" x14ac:dyDescent="0.3">
      <c r="A1984">
        <v>424</v>
      </c>
      <c r="B1984" t="s">
        <v>1687</v>
      </c>
      <c r="C1984" s="1">
        <v>41281</v>
      </c>
      <c r="D1984">
        <v>1</v>
      </c>
      <c r="E1984" t="s">
        <v>500</v>
      </c>
      <c r="F1984" t="s">
        <v>73</v>
      </c>
      <c r="G1984">
        <v>0</v>
      </c>
      <c r="H1984">
        <v>2013</v>
      </c>
      <c r="I1984" t="s">
        <v>80</v>
      </c>
      <c r="J1984" t="s">
        <v>80</v>
      </c>
      <c r="K1984" t="s">
        <v>81</v>
      </c>
      <c r="L1984">
        <v>2</v>
      </c>
      <c r="M1984" t="s">
        <v>58</v>
      </c>
      <c r="N1984" t="s">
        <v>9659</v>
      </c>
      <c r="W1984">
        <v>1</v>
      </c>
      <c r="AE1984">
        <v>1</v>
      </c>
      <c r="AI1984" t="s">
        <v>31</v>
      </c>
      <c r="AO1984" t="s">
        <v>59</v>
      </c>
      <c r="AV1984" t="s">
        <v>1688</v>
      </c>
      <c r="AW1984" t="s">
        <v>1689</v>
      </c>
      <c r="BA1984" t="s">
        <v>85</v>
      </c>
      <c r="BB1984" t="s">
        <v>64</v>
      </c>
    </row>
    <row r="1985" spans="1:54" x14ac:dyDescent="0.3">
      <c r="A1985">
        <v>425</v>
      </c>
      <c r="B1985" t="s">
        <v>1690</v>
      </c>
      <c r="C1985" s="1">
        <v>41286</v>
      </c>
      <c r="D1985">
        <v>1</v>
      </c>
      <c r="E1985" t="s">
        <v>500</v>
      </c>
      <c r="F1985" t="s">
        <v>206</v>
      </c>
      <c r="G1985">
        <v>0</v>
      </c>
      <c r="H1985">
        <v>2013</v>
      </c>
      <c r="I1985" t="s">
        <v>1691</v>
      </c>
      <c r="K1985" t="s">
        <v>430</v>
      </c>
      <c r="L1985">
        <v>2</v>
      </c>
      <c r="M1985" t="s">
        <v>58</v>
      </c>
      <c r="N1985" t="s">
        <v>9659</v>
      </c>
      <c r="W1985">
        <v>2</v>
      </c>
      <c r="AI1985">
        <v>2</v>
      </c>
      <c r="AT1985" t="s">
        <v>75</v>
      </c>
      <c r="AV1985" t="s">
        <v>1692</v>
      </c>
      <c r="AW1985" t="s">
        <v>1693</v>
      </c>
      <c r="BA1985" t="s">
        <v>1468</v>
      </c>
      <c r="BB1985" t="s">
        <v>64</v>
      </c>
    </row>
    <row r="1986" spans="1:54" x14ac:dyDescent="0.3">
      <c r="A1986">
        <v>427</v>
      </c>
      <c r="B1986" t="s">
        <v>1694</v>
      </c>
      <c r="C1986" s="1">
        <v>41287</v>
      </c>
      <c r="D1986">
        <v>1</v>
      </c>
      <c r="E1986" t="s">
        <v>500</v>
      </c>
      <c r="F1986" t="s">
        <v>56</v>
      </c>
      <c r="G1986">
        <v>0</v>
      </c>
      <c r="H1986">
        <v>2013</v>
      </c>
      <c r="I1986" t="s">
        <v>1695</v>
      </c>
      <c r="K1986" t="s">
        <v>430</v>
      </c>
      <c r="L1986">
        <v>4</v>
      </c>
      <c r="M1986" t="s">
        <v>58</v>
      </c>
      <c r="N1986" t="s">
        <v>9659</v>
      </c>
      <c r="W1986">
        <v>4</v>
      </c>
      <c r="AI1986" t="s">
        <v>31</v>
      </c>
      <c r="AT1986" t="s">
        <v>75</v>
      </c>
      <c r="AV1986" t="s">
        <v>1692</v>
      </c>
      <c r="AW1986" t="s">
        <v>1696</v>
      </c>
      <c r="BA1986" t="s">
        <v>1468</v>
      </c>
      <c r="BB1986" t="s">
        <v>64</v>
      </c>
    </row>
    <row r="1987" spans="1:54" x14ac:dyDescent="0.3">
      <c r="A1987">
        <v>428</v>
      </c>
      <c r="B1987" t="s">
        <v>1697</v>
      </c>
      <c r="C1987" s="1">
        <v>41289</v>
      </c>
      <c r="D1987">
        <v>1</v>
      </c>
      <c r="E1987" t="s">
        <v>500</v>
      </c>
      <c r="F1987" t="s">
        <v>100</v>
      </c>
      <c r="G1987">
        <v>0</v>
      </c>
      <c r="H1987">
        <v>2013</v>
      </c>
      <c r="I1987" t="s">
        <v>1698</v>
      </c>
      <c r="K1987" t="s">
        <v>430</v>
      </c>
      <c r="L1987">
        <v>5</v>
      </c>
      <c r="M1987" t="s">
        <v>58</v>
      </c>
      <c r="N1987" t="s">
        <v>9659</v>
      </c>
      <c r="W1987">
        <v>3</v>
      </c>
      <c r="AE1987">
        <v>2</v>
      </c>
      <c r="AI1987" t="s">
        <v>31</v>
      </c>
      <c r="AT1987" t="s">
        <v>75</v>
      </c>
      <c r="AV1987" t="s">
        <v>1699</v>
      </c>
      <c r="BA1987" t="s">
        <v>1468</v>
      </c>
      <c r="BB1987" t="s">
        <v>64</v>
      </c>
    </row>
    <row r="1988" spans="1:54" x14ac:dyDescent="0.3">
      <c r="A1988">
        <v>429</v>
      </c>
      <c r="B1988" t="s">
        <v>1700</v>
      </c>
      <c r="C1988" s="1">
        <v>41292</v>
      </c>
      <c r="D1988">
        <v>1</v>
      </c>
      <c r="E1988" t="s">
        <v>500</v>
      </c>
      <c r="F1988" t="s">
        <v>203</v>
      </c>
      <c r="G1988">
        <v>1</v>
      </c>
      <c r="H1988">
        <v>2013</v>
      </c>
      <c r="I1988" t="s">
        <v>1701</v>
      </c>
      <c r="K1988" t="s">
        <v>65</v>
      </c>
      <c r="L1988">
        <v>3</v>
      </c>
      <c r="M1988" t="s">
        <v>58</v>
      </c>
      <c r="N1988" t="s">
        <v>9659</v>
      </c>
      <c r="W1988">
        <v>2</v>
      </c>
      <c r="AE1988">
        <v>1</v>
      </c>
      <c r="AI1988" t="s">
        <v>31</v>
      </c>
      <c r="AO1988" t="s">
        <v>59</v>
      </c>
      <c r="AV1988" t="s">
        <v>1702</v>
      </c>
      <c r="AW1988" t="s">
        <v>1703</v>
      </c>
      <c r="BA1988" t="s">
        <v>1512</v>
      </c>
      <c r="BB1988" t="s">
        <v>64</v>
      </c>
    </row>
    <row r="1989" spans="1:54" x14ac:dyDescent="0.3">
      <c r="A1989">
        <v>435</v>
      </c>
      <c r="B1989" t="s">
        <v>1726</v>
      </c>
      <c r="C1989" s="1">
        <v>41304</v>
      </c>
      <c r="D1989">
        <v>1</v>
      </c>
      <c r="E1989" t="s">
        <v>500</v>
      </c>
      <c r="F1989" t="s">
        <v>169</v>
      </c>
      <c r="G1989">
        <v>0</v>
      </c>
      <c r="H1989">
        <v>2013</v>
      </c>
      <c r="I1989" t="s">
        <v>1727</v>
      </c>
      <c r="K1989" t="s">
        <v>430</v>
      </c>
      <c r="L1989">
        <v>2</v>
      </c>
      <c r="M1989" t="s">
        <v>58</v>
      </c>
      <c r="N1989" t="s">
        <v>9659</v>
      </c>
      <c r="W1989">
        <v>1</v>
      </c>
      <c r="AE1989">
        <v>1</v>
      </c>
      <c r="AH1989" t="s">
        <v>30</v>
      </c>
      <c r="AO1989" t="s">
        <v>59</v>
      </c>
      <c r="AV1989" t="s">
        <v>1728</v>
      </c>
      <c r="AW1989" t="s">
        <v>1729</v>
      </c>
      <c r="BA1989" t="s">
        <v>1468</v>
      </c>
      <c r="BB1989" t="s">
        <v>64</v>
      </c>
    </row>
    <row r="1990" spans="1:54" x14ac:dyDescent="0.3">
      <c r="A1990">
        <v>436</v>
      </c>
      <c r="B1990" t="s">
        <v>1730</v>
      </c>
      <c r="C1990" s="1">
        <v>41309</v>
      </c>
      <c r="D1990">
        <v>2</v>
      </c>
      <c r="E1990" t="s">
        <v>650</v>
      </c>
      <c r="F1990" t="s">
        <v>73</v>
      </c>
      <c r="G1990">
        <v>0</v>
      </c>
      <c r="H1990">
        <v>2013</v>
      </c>
      <c r="J1990" t="s">
        <v>1498</v>
      </c>
      <c r="K1990" t="s">
        <v>81</v>
      </c>
      <c r="L1990">
        <v>10</v>
      </c>
      <c r="M1990" t="s">
        <v>58</v>
      </c>
      <c r="N1990" t="s">
        <v>9659</v>
      </c>
      <c r="W1990">
        <v>2</v>
      </c>
      <c r="AE1990">
        <v>8</v>
      </c>
      <c r="AH1990" t="s">
        <v>30</v>
      </c>
      <c r="AI1990" t="s">
        <v>31</v>
      </c>
      <c r="AO1990" t="s">
        <v>59</v>
      </c>
      <c r="AR1990" t="s">
        <v>40</v>
      </c>
      <c r="AV1990" t="s">
        <v>1731</v>
      </c>
      <c r="AW1990" t="s">
        <v>1732</v>
      </c>
      <c r="BA1990" t="s">
        <v>1499</v>
      </c>
      <c r="BB1990" t="s">
        <v>64</v>
      </c>
    </row>
    <row r="1991" spans="1:54" x14ac:dyDescent="0.3">
      <c r="A1991">
        <v>443</v>
      </c>
      <c r="B1991" t="s">
        <v>1748</v>
      </c>
      <c r="C1991" s="1">
        <v>41317</v>
      </c>
      <c r="D1991">
        <v>2</v>
      </c>
      <c r="E1991" t="s">
        <v>650</v>
      </c>
      <c r="F1991" t="s">
        <v>100</v>
      </c>
      <c r="G1991">
        <v>0</v>
      </c>
      <c r="H1991">
        <v>2013</v>
      </c>
      <c r="I1991" t="s">
        <v>879</v>
      </c>
      <c r="J1991" t="s">
        <v>879</v>
      </c>
      <c r="K1991" t="s">
        <v>81</v>
      </c>
      <c r="L1991">
        <v>1</v>
      </c>
      <c r="M1991" t="s">
        <v>58</v>
      </c>
      <c r="N1991" t="s">
        <v>9659</v>
      </c>
      <c r="W1991">
        <v>1</v>
      </c>
      <c r="AI1991" t="s">
        <v>31</v>
      </c>
      <c r="AT1991" t="s">
        <v>75</v>
      </c>
      <c r="AV1991" t="s">
        <v>1746</v>
      </c>
      <c r="BA1991" t="s">
        <v>882</v>
      </c>
      <c r="BB1991" t="s">
        <v>64</v>
      </c>
    </row>
    <row r="1992" spans="1:54" x14ac:dyDescent="0.3">
      <c r="A1992">
        <v>445</v>
      </c>
      <c r="B1992" t="s">
        <v>1752</v>
      </c>
      <c r="C1992" s="1">
        <v>41324</v>
      </c>
      <c r="D1992">
        <v>2</v>
      </c>
      <c r="E1992" t="s">
        <v>650</v>
      </c>
      <c r="F1992" t="s">
        <v>100</v>
      </c>
      <c r="G1992">
        <v>1</v>
      </c>
      <c r="H1992">
        <v>2013</v>
      </c>
      <c r="I1992" t="s">
        <v>736</v>
      </c>
      <c r="J1992" t="s">
        <v>736</v>
      </c>
      <c r="K1992" t="s">
        <v>81</v>
      </c>
      <c r="L1992">
        <v>1</v>
      </c>
      <c r="M1992" t="s">
        <v>58</v>
      </c>
      <c r="N1992" t="s">
        <v>9659</v>
      </c>
      <c r="W1992">
        <v>1</v>
      </c>
      <c r="AH1992" t="s">
        <v>30</v>
      </c>
      <c r="AO1992" t="s">
        <v>59</v>
      </c>
      <c r="AV1992" t="s">
        <v>1751</v>
      </c>
      <c r="BA1992" t="s">
        <v>739</v>
      </c>
      <c r="BB1992" t="s">
        <v>64</v>
      </c>
    </row>
    <row r="1993" spans="1:54" x14ac:dyDescent="0.3">
      <c r="A1993">
        <v>451</v>
      </c>
      <c r="B1993" t="s">
        <v>1769</v>
      </c>
      <c r="C1993" s="1">
        <v>41328</v>
      </c>
      <c r="D1993">
        <v>2</v>
      </c>
      <c r="E1993" t="s">
        <v>650</v>
      </c>
      <c r="F1993" t="s">
        <v>206</v>
      </c>
      <c r="G1993">
        <v>0</v>
      </c>
      <c r="H1993">
        <v>2013</v>
      </c>
      <c r="I1993" t="s">
        <v>80</v>
      </c>
      <c r="J1993" t="s">
        <v>80</v>
      </c>
      <c r="K1993" t="s">
        <v>81</v>
      </c>
      <c r="L1993">
        <v>17</v>
      </c>
      <c r="M1993" t="s">
        <v>58</v>
      </c>
      <c r="N1993" t="s">
        <v>9659</v>
      </c>
      <c r="V1993">
        <v>17</v>
      </c>
      <c r="AH1993" t="s">
        <v>30</v>
      </c>
      <c r="AI1993" t="s">
        <v>31</v>
      </c>
      <c r="AO1993" t="s">
        <v>59</v>
      </c>
      <c r="AV1993" t="s">
        <v>1770</v>
      </c>
      <c r="BA1993" t="s">
        <v>85</v>
      </c>
      <c r="BB1993" t="s">
        <v>64</v>
      </c>
    </row>
    <row r="1994" spans="1:54" x14ac:dyDescent="0.3">
      <c r="A1994">
        <v>453</v>
      </c>
      <c r="B1994" t="s">
        <v>1774</v>
      </c>
      <c r="C1994" s="1">
        <v>41330</v>
      </c>
      <c r="D1994">
        <v>2</v>
      </c>
      <c r="E1994" t="s">
        <v>650</v>
      </c>
      <c r="F1994" t="s">
        <v>73</v>
      </c>
      <c r="G1994">
        <v>0</v>
      </c>
      <c r="H1994">
        <v>2013</v>
      </c>
      <c r="I1994" t="s">
        <v>1775</v>
      </c>
      <c r="K1994" t="s">
        <v>430</v>
      </c>
      <c r="L1994">
        <v>1</v>
      </c>
      <c r="M1994" t="s">
        <v>58</v>
      </c>
      <c r="N1994" t="s">
        <v>9659</v>
      </c>
      <c r="W1994">
        <v>1</v>
      </c>
      <c r="AI1994" t="s">
        <v>31</v>
      </c>
      <c r="AM1994" t="s">
        <v>82</v>
      </c>
      <c r="AT1994" t="s">
        <v>75</v>
      </c>
      <c r="AV1994" t="s">
        <v>1776</v>
      </c>
      <c r="AW1994" t="s">
        <v>1777</v>
      </c>
      <c r="BA1994" t="s">
        <v>1468</v>
      </c>
      <c r="BB1994" t="s">
        <v>64</v>
      </c>
    </row>
    <row r="1995" spans="1:54" x14ac:dyDescent="0.3">
      <c r="A1995">
        <v>456</v>
      </c>
      <c r="B1995" t="s">
        <v>1784</v>
      </c>
      <c r="C1995" s="1">
        <v>41336</v>
      </c>
      <c r="D1995">
        <v>3</v>
      </c>
      <c r="E1995" t="s">
        <v>828</v>
      </c>
      <c r="F1995" t="s">
        <v>56</v>
      </c>
      <c r="G1995">
        <v>0</v>
      </c>
      <c r="H1995">
        <v>2013</v>
      </c>
      <c r="I1995" t="s">
        <v>80</v>
      </c>
      <c r="J1995" t="s">
        <v>80</v>
      </c>
      <c r="K1995" t="s">
        <v>81</v>
      </c>
      <c r="L1995">
        <v>2</v>
      </c>
      <c r="M1995" t="s">
        <v>58</v>
      </c>
      <c r="N1995" t="s">
        <v>9659</v>
      </c>
      <c r="W1995">
        <v>1</v>
      </c>
      <c r="AE1995">
        <v>1</v>
      </c>
      <c r="AI1995" t="s">
        <v>31</v>
      </c>
      <c r="AV1995" t="s">
        <v>1785</v>
      </c>
      <c r="BA1995" t="s">
        <v>85</v>
      </c>
      <c r="BB1995" t="s">
        <v>64</v>
      </c>
    </row>
    <row r="1996" spans="1:54" x14ac:dyDescent="0.3">
      <c r="A1996">
        <v>470</v>
      </c>
      <c r="B1996" t="s">
        <v>1823</v>
      </c>
      <c r="C1996" s="1">
        <v>41358</v>
      </c>
      <c r="D1996">
        <v>3</v>
      </c>
      <c r="E1996" t="s">
        <v>828</v>
      </c>
      <c r="F1996" t="s">
        <v>73</v>
      </c>
      <c r="G1996">
        <v>0</v>
      </c>
      <c r="H1996">
        <v>2013</v>
      </c>
      <c r="I1996" t="s">
        <v>1824</v>
      </c>
      <c r="K1996" t="s">
        <v>336</v>
      </c>
      <c r="L1996">
        <v>1</v>
      </c>
      <c r="M1996" t="s">
        <v>58</v>
      </c>
      <c r="N1996" t="s">
        <v>9659</v>
      </c>
      <c r="W1996">
        <v>1</v>
      </c>
      <c r="AH1996" t="s">
        <v>30</v>
      </c>
      <c r="AI1996" t="s">
        <v>31</v>
      </c>
      <c r="AL1996" t="s">
        <v>75</v>
      </c>
      <c r="AO1996" t="s">
        <v>59</v>
      </c>
      <c r="AV1996" t="s">
        <v>1825</v>
      </c>
      <c r="BA1996" t="s">
        <v>1459</v>
      </c>
      <c r="BB1996" t="s">
        <v>64</v>
      </c>
    </row>
    <row r="1997" spans="1:54" x14ac:dyDescent="0.3">
      <c r="A1997">
        <v>473</v>
      </c>
      <c r="B1997" t="s">
        <v>1832</v>
      </c>
      <c r="C1997" s="1">
        <v>41365</v>
      </c>
      <c r="D1997">
        <v>4</v>
      </c>
      <c r="E1997" t="s">
        <v>949</v>
      </c>
      <c r="F1997" t="s">
        <v>73</v>
      </c>
      <c r="G1997">
        <v>1</v>
      </c>
      <c r="H1997">
        <v>2013</v>
      </c>
      <c r="I1997" t="s">
        <v>1833</v>
      </c>
      <c r="K1997" t="s">
        <v>430</v>
      </c>
      <c r="L1997">
        <v>4</v>
      </c>
      <c r="M1997" t="s">
        <v>58</v>
      </c>
      <c r="N1997" t="s">
        <v>9659</v>
      </c>
      <c r="V1997">
        <v>1</v>
      </c>
      <c r="W1997">
        <v>3</v>
      </c>
      <c r="AI1997" t="s">
        <v>31</v>
      </c>
      <c r="AN1997" t="s">
        <v>36</v>
      </c>
      <c r="AV1997" t="s">
        <v>1834</v>
      </c>
      <c r="BA1997" t="s">
        <v>1468</v>
      </c>
      <c r="BB1997" t="s">
        <v>64</v>
      </c>
    </row>
    <row r="1998" spans="1:54" x14ac:dyDescent="0.3">
      <c r="A1998">
        <v>485</v>
      </c>
      <c r="B1998" t="s">
        <v>1871</v>
      </c>
      <c r="C1998" s="1">
        <v>41380</v>
      </c>
      <c r="D1998">
        <v>4</v>
      </c>
      <c r="E1998" t="s">
        <v>949</v>
      </c>
      <c r="F1998" t="s">
        <v>100</v>
      </c>
      <c r="G1998">
        <v>0</v>
      </c>
      <c r="H1998">
        <v>2013</v>
      </c>
      <c r="I1998" t="s">
        <v>65</v>
      </c>
      <c r="K1998" t="s">
        <v>65</v>
      </c>
      <c r="L1998">
        <v>2</v>
      </c>
      <c r="M1998" t="s">
        <v>58</v>
      </c>
      <c r="N1998" t="s">
        <v>9659</v>
      </c>
      <c r="W1998">
        <v>2</v>
      </c>
      <c r="AI1998" t="s">
        <v>31</v>
      </c>
      <c r="AT1998" t="s">
        <v>75</v>
      </c>
      <c r="AV1998" t="s">
        <v>1872</v>
      </c>
      <c r="BA1998" t="s">
        <v>1512</v>
      </c>
      <c r="BB1998" t="s">
        <v>64</v>
      </c>
    </row>
    <row r="1999" spans="1:54" x14ac:dyDescent="0.3">
      <c r="A1999">
        <v>547</v>
      </c>
      <c r="B1999" t="s">
        <v>2077</v>
      </c>
      <c r="C1999" s="1">
        <v>41528</v>
      </c>
      <c r="D1999">
        <v>9</v>
      </c>
      <c r="E1999" t="s">
        <v>263</v>
      </c>
      <c r="F1999" t="s">
        <v>169</v>
      </c>
      <c r="H1999">
        <v>2013</v>
      </c>
      <c r="I1999" t="s">
        <v>2078</v>
      </c>
      <c r="J1999" t="s">
        <v>250</v>
      </c>
      <c r="K1999" t="s">
        <v>251</v>
      </c>
      <c r="L1999">
        <v>2</v>
      </c>
      <c r="M1999" t="s">
        <v>58</v>
      </c>
      <c r="N1999" t="s">
        <v>9659</v>
      </c>
      <c r="W1999">
        <v>2</v>
      </c>
      <c r="AH1999" t="s">
        <v>30</v>
      </c>
      <c r="AI1999" t="s">
        <v>31</v>
      </c>
      <c r="AO1999" t="s">
        <v>59</v>
      </c>
      <c r="AV1999" t="s">
        <v>2079</v>
      </c>
      <c r="BA1999" t="s">
        <v>2080</v>
      </c>
      <c r="BB1999" t="s">
        <v>64</v>
      </c>
    </row>
    <row r="2000" spans="1:54" x14ac:dyDescent="0.3">
      <c r="A2000">
        <v>555</v>
      </c>
      <c r="B2000" t="s">
        <v>2100</v>
      </c>
      <c r="C2000" s="1">
        <v>41539</v>
      </c>
      <c r="D2000">
        <v>9</v>
      </c>
      <c r="E2000" t="s">
        <v>263</v>
      </c>
      <c r="F2000" t="s">
        <v>56</v>
      </c>
      <c r="H2000">
        <v>2013</v>
      </c>
      <c r="I2000" t="s">
        <v>430</v>
      </c>
      <c r="K2000" t="s">
        <v>430</v>
      </c>
      <c r="L2000">
        <v>1</v>
      </c>
      <c r="M2000" t="s">
        <v>58</v>
      </c>
      <c r="N2000" t="s">
        <v>9659</v>
      </c>
      <c r="W2000">
        <v>1</v>
      </c>
      <c r="AI2000" t="s">
        <v>31</v>
      </c>
      <c r="AV2000" t="s">
        <v>2101</v>
      </c>
      <c r="BA2000" t="s">
        <v>1468</v>
      </c>
      <c r="BB2000" t="s">
        <v>64</v>
      </c>
    </row>
    <row r="2001" spans="1:54" x14ac:dyDescent="0.3">
      <c r="A2001">
        <v>564</v>
      </c>
      <c r="B2001" t="s">
        <v>2129</v>
      </c>
      <c r="C2001" s="1">
        <v>41553</v>
      </c>
      <c r="D2001">
        <v>10</v>
      </c>
      <c r="E2001" t="s">
        <v>290</v>
      </c>
      <c r="F2001" t="s">
        <v>56</v>
      </c>
      <c r="H2001">
        <v>2013</v>
      </c>
      <c r="I2001" t="s">
        <v>2130</v>
      </c>
      <c r="K2001" t="s">
        <v>65</v>
      </c>
      <c r="L2001">
        <v>1</v>
      </c>
      <c r="M2001" t="s">
        <v>58</v>
      </c>
      <c r="N2001" t="s">
        <v>9659</v>
      </c>
      <c r="W2001">
        <v>1</v>
      </c>
      <c r="AI2001" t="s">
        <v>31</v>
      </c>
      <c r="AV2001" t="s">
        <v>2131</v>
      </c>
      <c r="AW2001" t="s">
        <v>2132</v>
      </c>
      <c r="AX2001" t="s">
        <v>2133</v>
      </c>
      <c r="BA2001" t="s">
        <v>1512</v>
      </c>
      <c r="BB2001" t="s">
        <v>64</v>
      </c>
    </row>
    <row r="2002" spans="1:54" x14ac:dyDescent="0.3">
      <c r="A2002">
        <v>570</v>
      </c>
      <c r="B2002" t="s">
        <v>2150</v>
      </c>
      <c r="C2002" s="1">
        <v>41572</v>
      </c>
      <c r="D2002">
        <v>10</v>
      </c>
      <c r="E2002" t="s">
        <v>290</v>
      </c>
      <c r="F2002" t="s">
        <v>203</v>
      </c>
      <c r="H2002">
        <v>2013</v>
      </c>
      <c r="I2002" t="s">
        <v>2151</v>
      </c>
      <c r="J2002" t="s">
        <v>185</v>
      </c>
      <c r="K2002" t="s">
        <v>65</v>
      </c>
      <c r="L2002">
        <v>0</v>
      </c>
      <c r="M2002" t="s">
        <v>58</v>
      </c>
      <c r="N2002" t="s">
        <v>9659</v>
      </c>
      <c r="V2002">
        <v>0</v>
      </c>
      <c r="AI2002" t="s">
        <v>31</v>
      </c>
      <c r="AV2002" t="s">
        <v>2152</v>
      </c>
      <c r="BA2002" t="s">
        <v>187</v>
      </c>
      <c r="BB2002" t="s">
        <v>64</v>
      </c>
    </row>
    <row r="2003" spans="1:54" x14ac:dyDescent="0.3">
      <c r="A2003">
        <v>582</v>
      </c>
      <c r="B2003" t="s">
        <v>2185</v>
      </c>
      <c r="C2003" s="1">
        <v>41601</v>
      </c>
      <c r="D2003">
        <v>11</v>
      </c>
      <c r="E2003" t="s">
        <v>327</v>
      </c>
      <c r="F2003" t="s">
        <v>206</v>
      </c>
      <c r="H2003">
        <v>2013</v>
      </c>
      <c r="K2003" t="s">
        <v>251</v>
      </c>
      <c r="L2003">
        <v>7</v>
      </c>
      <c r="M2003" t="s">
        <v>58</v>
      </c>
      <c r="N2003" t="s">
        <v>9659</v>
      </c>
      <c r="W2003">
        <v>7</v>
      </c>
      <c r="AI2003" t="s">
        <v>31</v>
      </c>
      <c r="AT2003" t="s">
        <v>75</v>
      </c>
      <c r="BA2003" t="s">
        <v>254</v>
      </c>
      <c r="BB2003" t="s">
        <v>64</v>
      </c>
    </row>
    <row r="2004" spans="1:54" x14ac:dyDescent="0.3">
      <c r="A2004">
        <v>593</v>
      </c>
      <c r="B2004" t="s">
        <v>2216</v>
      </c>
      <c r="C2004" s="1">
        <v>41623</v>
      </c>
      <c r="D2004">
        <v>12</v>
      </c>
      <c r="E2004" t="s">
        <v>390</v>
      </c>
      <c r="F2004" t="s">
        <v>56</v>
      </c>
      <c r="H2004">
        <v>2013</v>
      </c>
      <c r="I2004" t="s">
        <v>879</v>
      </c>
      <c r="J2004" t="s">
        <v>879</v>
      </c>
      <c r="K2004" t="s">
        <v>81</v>
      </c>
      <c r="L2004">
        <v>70</v>
      </c>
      <c r="M2004" t="s">
        <v>58</v>
      </c>
      <c r="N2004" t="s">
        <v>9659</v>
      </c>
      <c r="V2004">
        <v>50</v>
      </c>
      <c r="W2004">
        <v>15</v>
      </c>
      <c r="AE2004">
        <v>5</v>
      </c>
      <c r="AH2004" t="s">
        <v>30</v>
      </c>
      <c r="AI2004" t="s">
        <v>31</v>
      </c>
      <c r="AO2004" t="s">
        <v>59</v>
      </c>
      <c r="AT2004" t="s">
        <v>75</v>
      </c>
      <c r="AV2004" t="s">
        <v>2217</v>
      </c>
      <c r="AW2004" t="s">
        <v>2218</v>
      </c>
      <c r="AX2004" t="s">
        <v>2219</v>
      </c>
      <c r="BA2004" t="s">
        <v>882</v>
      </c>
      <c r="BB2004" t="s">
        <v>64</v>
      </c>
    </row>
    <row r="2005" spans="1:54" x14ac:dyDescent="0.3">
      <c r="A2005">
        <v>613</v>
      </c>
      <c r="B2005" t="s">
        <v>2284</v>
      </c>
      <c r="C2005" s="1">
        <v>41669</v>
      </c>
      <c r="D2005">
        <v>1</v>
      </c>
      <c r="E2005" t="s">
        <v>500</v>
      </c>
      <c r="F2005" t="s">
        <v>88</v>
      </c>
      <c r="H2005">
        <v>2014</v>
      </c>
      <c r="J2005" t="s">
        <v>2285</v>
      </c>
      <c r="K2005" t="s">
        <v>57</v>
      </c>
      <c r="M2005" t="s">
        <v>58</v>
      </c>
      <c r="N2005" t="s">
        <v>9659</v>
      </c>
      <c r="W2005">
        <v>0</v>
      </c>
      <c r="AH2005" t="s">
        <v>30</v>
      </c>
      <c r="AI2005" t="s">
        <v>31</v>
      </c>
      <c r="AO2005" t="s">
        <v>59</v>
      </c>
      <c r="AU2005" t="s">
        <v>2286</v>
      </c>
      <c r="AV2005" t="s">
        <v>2287</v>
      </c>
      <c r="BA2005" t="s">
        <v>2288</v>
      </c>
      <c r="BB2005" t="s">
        <v>64</v>
      </c>
    </row>
    <row r="2006" spans="1:54" x14ac:dyDescent="0.3">
      <c r="A2006">
        <v>643</v>
      </c>
      <c r="B2006" t="s">
        <v>2391</v>
      </c>
      <c r="C2006" s="1">
        <v>41712</v>
      </c>
      <c r="D2006">
        <v>3</v>
      </c>
      <c r="E2006" t="s">
        <v>828</v>
      </c>
      <c r="F2006" t="s">
        <v>203</v>
      </c>
      <c r="H2006">
        <v>2014</v>
      </c>
      <c r="I2006" t="s">
        <v>80</v>
      </c>
      <c r="J2006" t="s">
        <v>80</v>
      </c>
      <c r="K2006" t="s">
        <v>81</v>
      </c>
      <c r="L2006">
        <v>500</v>
      </c>
      <c r="M2006" t="s">
        <v>58</v>
      </c>
      <c r="N2006" t="s">
        <v>9659</v>
      </c>
      <c r="V2006">
        <v>195</v>
      </c>
      <c r="W2006">
        <v>5</v>
      </c>
      <c r="AE2006">
        <v>300</v>
      </c>
      <c r="AH2006" t="s">
        <v>30</v>
      </c>
      <c r="AI2006" t="s">
        <v>31</v>
      </c>
      <c r="AO2006" t="s">
        <v>59</v>
      </c>
      <c r="AU2006" t="s">
        <v>2392</v>
      </c>
      <c r="AV2006" t="s">
        <v>2393</v>
      </c>
      <c r="AW2006" t="s">
        <v>2394</v>
      </c>
      <c r="AX2006" t="s">
        <v>2395</v>
      </c>
      <c r="BA2006" t="s">
        <v>85</v>
      </c>
      <c r="BB2006" t="s">
        <v>64</v>
      </c>
    </row>
    <row r="2007" spans="1:54" x14ac:dyDescent="0.3">
      <c r="A2007">
        <v>686</v>
      </c>
      <c r="B2007" t="s">
        <v>2571</v>
      </c>
      <c r="C2007" s="1">
        <v>41776</v>
      </c>
      <c r="D2007">
        <v>5</v>
      </c>
      <c r="E2007" t="s">
        <v>55</v>
      </c>
      <c r="F2007" t="s">
        <v>206</v>
      </c>
      <c r="H2007">
        <v>2014</v>
      </c>
      <c r="I2007" t="s">
        <v>1005</v>
      </c>
      <c r="J2007" t="s">
        <v>879</v>
      </c>
      <c r="K2007" t="s">
        <v>81</v>
      </c>
      <c r="L2007">
        <v>0</v>
      </c>
      <c r="M2007" t="s">
        <v>58</v>
      </c>
      <c r="N2007" t="s">
        <v>9659</v>
      </c>
      <c r="W2007">
        <v>0</v>
      </c>
      <c r="AB2007">
        <v>5</v>
      </c>
      <c r="AI2007" t="s">
        <v>31</v>
      </c>
      <c r="AT2007" t="s">
        <v>75</v>
      </c>
      <c r="AV2007" t="s">
        <v>2570</v>
      </c>
      <c r="AY2007">
        <v>11.52079964</v>
      </c>
      <c r="AZ2007">
        <v>13.680500029999999</v>
      </c>
      <c r="BA2007" t="s">
        <v>882</v>
      </c>
      <c r="BB2007" t="s">
        <v>64</v>
      </c>
    </row>
    <row r="2008" spans="1:54" x14ac:dyDescent="0.3">
      <c r="A2008">
        <v>735</v>
      </c>
      <c r="B2008" t="s">
        <v>2762</v>
      </c>
      <c r="C2008" s="1">
        <v>41820</v>
      </c>
      <c r="D2008">
        <v>6</v>
      </c>
      <c r="E2008" t="s">
        <v>87</v>
      </c>
      <c r="F2008" t="s">
        <v>73</v>
      </c>
      <c r="H2008">
        <v>2014</v>
      </c>
      <c r="J2008" t="s">
        <v>2763</v>
      </c>
      <c r="K2008" t="s">
        <v>81</v>
      </c>
      <c r="L2008">
        <v>0</v>
      </c>
      <c r="M2008" t="s">
        <v>58</v>
      </c>
      <c r="N2008" t="s">
        <v>9659</v>
      </c>
      <c r="AE2008">
        <v>0</v>
      </c>
      <c r="AH2008" t="s">
        <v>30</v>
      </c>
      <c r="AI2008" t="s">
        <v>31</v>
      </c>
      <c r="AO2008" t="s">
        <v>59</v>
      </c>
      <c r="AT2008" t="s">
        <v>75</v>
      </c>
      <c r="AU2008" t="s">
        <v>2764</v>
      </c>
      <c r="AV2008" t="s">
        <v>2765</v>
      </c>
      <c r="AW2008" t="s">
        <v>2766</v>
      </c>
      <c r="AY2008">
        <v>10.21794987</v>
      </c>
      <c r="AZ2008">
        <v>12.062990190000001</v>
      </c>
      <c r="BA2008" t="s">
        <v>2767</v>
      </c>
      <c r="BB2008" t="s">
        <v>64</v>
      </c>
    </row>
    <row r="2009" spans="1:54" x14ac:dyDescent="0.3">
      <c r="A2009">
        <v>779</v>
      </c>
      <c r="B2009" t="s">
        <v>2941</v>
      </c>
      <c r="C2009" s="1">
        <v>41876</v>
      </c>
      <c r="D2009">
        <v>8</v>
      </c>
      <c r="E2009" t="s">
        <v>212</v>
      </c>
      <c r="F2009" t="s">
        <v>73</v>
      </c>
      <c r="H2009">
        <v>2014</v>
      </c>
      <c r="I2009" t="s">
        <v>2942</v>
      </c>
      <c r="J2009" t="s">
        <v>233</v>
      </c>
      <c r="K2009" t="s">
        <v>81</v>
      </c>
      <c r="L2009">
        <v>40</v>
      </c>
      <c r="M2009" t="s">
        <v>58</v>
      </c>
      <c r="N2009" t="s">
        <v>9659</v>
      </c>
      <c r="AE2009">
        <v>40</v>
      </c>
      <c r="AH2009" t="s">
        <v>30</v>
      </c>
      <c r="AI2009" t="s">
        <v>31</v>
      </c>
      <c r="AO2009" t="s">
        <v>59</v>
      </c>
      <c r="AU2009" t="s">
        <v>2943</v>
      </c>
      <c r="AV2009" t="s">
        <v>2944</v>
      </c>
      <c r="AW2009" t="s">
        <v>2945</v>
      </c>
      <c r="AX2009" t="s">
        <v>2946</v>
      </c>
      <c r="AY2009">
        <v>12.36865044</v>
      </c>
      <c r="AZ2009">
        <v>14.206379889999999</v>
      </c>
      <c r="BA2009" t="s">
        <v>235</v>
      </c>
      <c r="BB2009" t="s">
        <v>64</v>
      </c>
    </row>
    <row r="2010" spans="1:54" x14ac:dyDescent="0.3">
      <c r="A2010">
        <v>2465</v>
      </c>
      <c r="B2010" t="s">
        <v>9221</v>
      </c>
      <c r="C2010" s="1">
        <v>44693</v>
      </c>
      <c r="D2010">
        <v>5</v>
      </c>
      <c r="E2010" t="s">
        <v>55</v>
      </c>
      <c r="F2010" t="s">
        <v>88</v>
      </c>
      <c r="H2010">
        <v>2022</v>
      </c>
      <c r="J2010" t="s">
        <v>189</v>
      </c>
      <c r="K2010" t="s">
        <v>190</v>
      </c>
      <c r="L2010">
        <v>4</v>
      </c>
      <c r="M2010" t="s">
        <v>58</v>
      </c>
      <c r="N2010" t="s">
        <v>9737</v>
      </c>
      <c r="W2010">
        <v>3</v>
      </c>
      <c r="AE2010">
        <v>1</v>
      </c>
      <c r="AT2010" t="s">
        <v>75</v>
      </c>
      <c r="AV2010" t="s">
        <v>9222</v>
      </c>
      <c r="AY2010">
        <v>9.0614585999999999</v>
      </c>
      <c r="AZ2010">
        <v>7.5006451609999996</v>
      </c>
      <c r="BA2010" t="s">
        <v>193</v>
      </c>
      <c r="BB2010" t="s">
        <v>64</v>
      </c>
    </row>
    <row r="2011" spans="1:54" x14ac:dyDescent="0.3">
      <c r="A2011">
        <v>2134</v>
      </c>
      <c r="B2011" t="s">
        <v>8021</v>
      </c>
      <c r="C2011" s="1">
        <v>43882</v>
      </c>
      <c r="D2011">
        <v>2</v>
      </c>
      <c r="E2011" t="s">
        <v>650</v>
      </c>
      <c r="F2011" t="s">
        <v>203</v>
      </c>
      <c r="H2011">
        <v>2020</v>
      </c>
      <c r="I2011" t="s">
        <v>2855</v>
      </c>
      <c r="J2011" t="s">
        <v>250</v>
      </c>
      <c r="K2011" t="s">
        <v>251</v>
      </c>
      <c r="L2011">
        <v>2</v>
      </c>
      <c r="M2011" t="s">
        <v>58</v>
      </c>
      <c r="N2011" t="s">
        <v>9738</v>
      </c>
      <c r="W2011">
        <v>2</v>
      </c>
      <c r="AI2011" t="s">
        <v>31</v>
      </c>
      <c r="AL2011" t="s">
        <v>75</v>
      </c>
      <c r="AO2011" t="s">
        <v>59</v>
      </c>
      <c r="AP2011" t="s">
        <v>38</v>
      </c>
      <c r="AT2011" t="s">
        <v>75</v>
      </c>
      <c r="AV2011" t="s">
        <v>8022</v>
      </c>
      <c r="AW2011" t="s">
        <v>8023</v>
      </c>
      <c r="AX2011" t="s">
        <v>8024</v>
      </c>
      <c r="AY2011">
        <v>9.3647098999999994</v>
      </c>
      <c r="AZ2011">
        <v>12.552720069999999</v>
      </c>
      <c r="BA2011" t="s">
        <v>2080</v>
      </c>
      <c r="BB2011" t="s">
        <v>64</v>
      </c>
    </row>
    <row r="2012" spans="1:54" x14ac:dyDescent="0.3">
      <c r="A2012">
        <v>60</v>
      </c>
      <c r="B2012" t="s">
        <v>298</v>
      </c>
      <c r="C2012" s="1">
        <v>40829</v>
      </c>
      <c r="D2012">
        <v>10</v>
      </c>
      <c r="E2012" t="s">
        <v>290</v>
      </c>
      <c r="F2012" t="s">
        <v>88</v>
      </c>
      <c r="G2012">
        <v>1</v>
      </c>
      <c r="H2012">
        <v>2011</v>
      </c>
      <c r="I2012" t="s">
        <v>80</v>
      </c>
      <c r="J2012" t="s">
        <v>80</v>
      </c>
      <c r="K2012" t="s">
        <v>81</v>
      </c>
      <c r="L2012">
        <v>1</v>
      </c>
      <c r="M2012" t="s">
        <v>58</v>
      </c>
      <c r="N2012" t="s">
        <v>9671</v>
      </c>
      <c r="W2012">
        <v>1</v>
      </c>
      <c r="AI2012" t="s">
        <v>31</v>
      </c>
      <c r="AM2012" t="s">
        <v>82</v>
      </c>
      <c r="AT2012" t="s">
        <v>75</v>
      </c>
      <c r="AV2012" t="s">
        <v>299</v>
      </c>
      <c r="AW2012" t="s">
        <v>300</v>
      </c>
      <c r="BA2012" t="s">
        <v>85</v>
      </c>
      <c r="BB2012" t="s">
        <v>64</v>
      </c>
    </row>
    <row r="2013" spans="1:54" x14ac:dyDescent="0.3">
      <c r="A2013">
        <v>66</v>
      </c>
      <c r="B2013" t="s">
        <v>315</v>
      </c>
      <c r="C2013" s="1">
        <v>40835</v>
      </c>
      <c r="D2013">
        <v>10</v>
      </c>
      <c r="E2013" t="s">
        <v>290</v>
      </c>
      <c r="F2013" t="s">
        <v>169</v>
      </c>
      <c r="G2013">
        <v>0</v>
      </c>
      <c r="H2013">
        <v>2011</v>
      </c>
      <c r="I2013" t="s">
        <v>80</v>
      </c>
      <c r="J2013" t="s">
        <v>80</v>
      </c>
      <c r="K2013" t="s">
        <v>81</v>
      </c>
      <c r="L2013">
        <v>2</v>
      </c>
      <c r="M2013" t="s">
        <v>58</v>
      </c>
      <c r="N2013" t="s">
        <v>9671</v>
      </c>
      <c r="W2013">
        <v>1</v>
      </c>
      <c r="AE2013">
        <v>1</v>
      </c>
      <c r="AI2013" t="s">
        <v>31</v>
      </c>
      <c r="AM2013" t="s">
        <v>82</v>
      </c>
      <c r="AT2013" t="s">
        <v>75</v>
      </c>
      <c r="AV2013" t="s">
        <v>313</v>
      </c>
      <c r="BA2013" t="s">
        <v>85</v>
      </c>
      <c r="BB2013" t="s">
        <v>64</v>
      </c>
    </row>
    <row r="2014" spans="1:54" x14ac:dyDescent="0.3">
      <c r="A2014">
        <v>162</v>
      </c>
      <c r="B2014" t="s">
        <v>718</v>
      </c>
      <c r="C2014" s="1">
        <v>40954</v>
      </c>
      <c r="D2014">
        <v>2</v>
      </c>
      <c r="E2014" t="s">
        <v>650</v>
      </c>
      <c r="F2014" t="s">
        <v>169</v>
      </c>
      <c r="G2014">
        <v>0</v>
      </c>
      <c r="H2014">
        <v>2012</v>
      </c>
      <c r="I2014" t="s">
        <v>719</v>
      </c>
      <c r="J2014" t="s">
        <v>643</v>
      </c>
      <c r="K2014" t="s">
        <v>643</v>
      </c>
      <c r="L2014">
        <v>1</v>
      </c>
      <c r="M2014" t="s">
        <v>58</v>
      </c>
      <c r="N2014" t="s">
        <v>9671</v>
      </c>
      <c r="W2014">
        <v>1</v>
      </c>
      <c r="AI2014" t="s">
        <v>31</v>
      </c>
      <c r="AO2014" t="s">
        <v>59</v>
      </c>
      <c r="AV2014" t="s">
        <v>720</v>
      </c>
      <c r="AW2014" t="s">
        <v>721</v>
      </c>
      <c r="AX2014" t="s">
        <v>722</v>
      </c>
      <c r="BA2014" t="s">
        <v>723</v>
      </c>
      <c r="BB2014" t="s">
        <v>64</v>
      </c>
    </row>
    <row r="2015" spans="1:54" x14ac:dyDescent="0.3">
      <c r="A2015">
        <v>173</v>
      </c>
      <c r="B2015" t="s">
        <v>764</v>
      </c>
      <c r="C2015" s="1">
        <v>40963</v>
      </c>
      <c r="D2015">
        <v>2</v>
      </c>
      <c r="E2015" t="s">
        <v>650</v>
      </c>
      <c r="F2015" t="s">
        <v>203</v>
      </c>
      <c r="G2015">
        <v>1</v>
      </c>
      <c r="H2015">
        <v>2012</v>
      </c>
      <c r="I2015" t="s">
        <v>306</v>
      </c>
      <c r="J2015" t="s">
        <v>306</v>
      </c>
      <c r="K2015" t="s">
        <v>306</v>
      </c>
      <c r="L2015">
        <v>14</v>
      </c>
      <c r="M2015" t="s">
        <v>58</v>
      </c>
      <c r="N2015" t="s">
        <v>9671</v>
      </c>
      <c r="W2015">
        <v>2</v>
      </c>
      <c r="AE2015">
        <v>12</v>
      </c>
      <c r="AH2015" t="s">
        <v>30</v>
      </c>
      <c r="AI2015" t="s">
        <v>31</v>
      </c>
      <c r="AO2015" t="s">
        <v>59</v>
      </c>
      <c r="AV2015" t="s">
        <v>765</v>
      </c>
      <c r="AW2015" t="s">
        <v>766</v>
      </c>
      <c r="AX2015" t="s">
        <v>767</v>
      </c>
      <c r="BA2015" t="s">
        <v>308</v>
      </c>
      <c r="BB2015" t="s">
        <v>64</v>
      </c>
    </row>
    <row r="2016" spans="1:54" x14ac:dyDescent="0.3">
      <c r="A2016">
        <v>249</v>
      </c>
      <c r="B2016" t="s">
        <v>1079</v>
      </c>
      <c r="C2016" s="1">
        <v>41033</v>
      </c>
      <c r="D2016">
        <v>5</v>
      </c>
      <c r="E2016" t="s">
        <v>55</v>
      </c>
      <c r="F2016" t="s">
        <v>203</v>
      </c>
      <c r="G2016">
        <v>0</v>
      </c>
      <c r="H2016">
        <v>2012</v>
      </c>
      <c r="I2016" t="s">
        <v>1080</v>
      </c>
      <c r="J2016" t="s">
        <v>879</v>
      </c>
      <c r="K2016" t="s">
        <v>81</v>
      </c>
      <c r="L2016">
        <v>2</v>
      </c>
      <c r="M2016" t="s">
        <v>58</v>
      </c>
      <c r="N2016" t="s">
        <v>9671</v>
      </c>
      <c r="W2016">
        <v>2</v>
      </c>
      <c r="AH2016" t="s">
        <v>30</v>
      </c>
      <c r="AI2016" t="s">
        <v>31</v>
      </c>
      <c r="AO2016" t="s">
        <v>59</v>
      </c>
      <c r="AU2016" t="s">
        <v>1081</v>
      </c>
      <c r="AV2016" t="s">
        <v>1082</v>
      </c>
      <c r="AW2016" t="s">
        <v>1083</v>
      </c>
      <c r="AX2016" t="s">
        <v>1084</v>
      </c>
      <c r="BA2016" t="s">
        <v>882</v>
      </c>
      <c r="BB2016" t="s">
        <v>64</v>
      </c>
    </row>
    <row r="2017" spans="1:54" x14ac:dyDescent="0.3">
      <c r="A2017">
        <v>285</v>
      </c>
      <c r="B2017" t="s">
        <v>1214</v>
      </c>
      <c r="C2017" s="1">
        <v>41084</v>
      </c>
      <c r="D2017">
        <v>6</v>
      </c>
      <c r="E2017" t="s">
        <v>87</v>
      </c>
      <c r="F2017" t="s">
        <v>56</v>
      </c>
      <c r="G2017">
        <v>1</v>
      </c>
      <c r="H2017">
        <v>2012</v>
      </c>
      <c r="J2017" t="s">
        <v>335</v>
      </c>
      <c r="K2017" t="s">
        <v>336</v>
      </c>
      <c r="L2017">
        <v>5</v>
      </c>
      <c r="M2017" t="s">
        <v>58</v>
      </c>
      <c r="N2017" t="s">
        <v>9671</v>
      </c>
      <c r="W2017">
        <v>5</v>
      </c>
      <c r="AH2017" t="s">
        <v>30</v>
      </c>
      <c r="AI2017" t="s">
        <v>31</v>
      </c>
      <c r="AO2017" t="s">
        <v>59</v>
      </c>
      <c r="AU2017" t="s">
        <v>1215</v>
      </c>
      <c r="AV2017" t="s">
        <v>1216</v>
      </c>
      <c r="AW2017" t="s">
        <v>1217</v>
      </c>
      <c r="AX2017" t="s">
        <v>1218</v>
      </c>
      <c r="BA2017" t="s">
        <v>340</v>
      </c>
      <c r="BB2017" t="s">
        <v>64</v>
      </c>
    </row>
    <row r="2018" spans="1:54" x14ac:dyDescent="0.3">
      <c r="A2018">
        <v>418</v>
      </c>
      <c r="B2018" t="s">
        <v>1670</v>
      </c>
      <c r="C2018" s="1">
        <v>41271</v>
      </c>
      <c r="D2018">
        <v>12</v>
      </c>
      <c r="E2018" t="s">
        <v>390</v>
      </c>
      <c r="F2018" t="s">
        <v>203</v>
      </c>
      <c r="G2018">
        <v>0</v>
      </c>
      <c r="H2018">
        <v>2012</v>
      </c>
      <c r="I2018" t="s">
        <v>1666</v>
      </c>
      <c r="K2018" t="s">
        <v>251</v>
      </c>
      <c r="L2018">
        <v>0</v>
      </c>
      <c r="M2018" t="s">
        <v>58</v>
      </c>
      <c r="N2018" t="s">
        <v>9671</v>
      </c>
      <c r="W2018">
        <v>2</v>
      </c>
      <c r="AI2018" t="s">
        <v>31</v>
      </c>
      <c r="AO2018" t="s">
        <v>59</v>
      </c>
      <c r="AV2018" t="s">
        <v>1671</v>
      </c>
      <c r="BA2018" t="s">
        <v>254</v>
      </c>
      <c r="BB2018" t="s">
        <v>64</v>
      </c>
    </row>
    <row r="2019" spans="1:54" x14ac:dyDescent="0.3">
      <c r="A2019">
        <v>513</v>
      </c>
      <c r="B2019" t="s">
        <v>1966</v>
      </c>
      <c r="C2019" s="1">
        <v>41455</v>
      </c>
      <c r="D2019">
        <v>6</v>
      </c>
      <c r="E2019" t="s">
        <v>87</v>
      </c>
      <c r="F2019" t="s">
        <v>56</v>
      </c>
      <c r="H2019">
        <v>2013</v>
      </c>
      <c r="I2019" t="s">
        <v>1967</v>
      </c>
      <c r="K2019" t="s">
        <v>1968</v>
      </c>
      <c r="L2019">
        <v>10</v>
      </c>
      <c r="M2019" t="s">
        <v>58</v>
      </c>
      <c r="N2019" t="s">
        <v>9671</v>
      </c>
      <c r="AE2019">
        <v>10</v>
      </c>
      <c r="AH2019" t="s">
        <v>30</v>
      </c>
      <c r="AI2019" t="s">
        <v>31</v>
      </c>
      <c r="AO2019" t="s">
        <v>59</v>
      </c>
      <c r="AV2019" t="s">
        <v>1969</v>
      </c>
      <c r="AW2019" t="s">
        <v>1970</v>
      </c>
      <c r="AX2019" t="s">
        <v>1971</v>
      </c>
      <c r="BA2019" t="s">
        <v>1972</v>
      </c>
      <c r="BB2019" t="s">
        <v>64</v>
      </c>
    </row>
    <row r="2020" spans="1:54" x14ac:dyDescent="0.3">
      <c r="A2020">
        <v>650</v>
      </c>
      <c r="B2020" t="s">
        <v>2420</v>
      </c>
      <c r="C2020" s="1">
        <v>41728</v>
      </c>
      <c r="D2020">
        <v>3</v>
      </c>
      <c r="E2020" t="s">
        <v>828</v>
      </c>
      <c r="F2020" t="s">
        <v>56</v>
      </c>
      <c r="H2020">
        <v>2014</v>
      </c>
      <c r="I2020" t="s">
        <v>256</v>
      </c>
      <c r="K2020" t="s">
        <v>66</v>
      </c>
      <c r="L2020">
        <v>21</v>
      </c>
      <c r="M2020" t="s">
        <v>58</v>
      </c>
      <c r="N2020" t="s">
        <v>9671</v>
      </c>
      <c r="V2020">
        <v>21</v>
      </c>
      <c r="AI2020" t="s">
        <v>31</v>
      </c>
      <c r="AT2020" t="s">
        <v>75</v>
      </c>
      <c r="AV2020" t="s">
        <v>2421</v>
      </c>
      <c r="AW2020" t="s">
        <v>2422</v>
      </c>
      <c r="AY2020">
        <v>9.0666670000000007</v>
      </c>
      <c r="AZ2020">
        <v>7.483333</v>
      </c>
      <c r="BA2020" t="s">
        <v>288</v>
      </c>
      <c r="BB2020" t="s">
        <v>64</v>
      </c>
    </row>
    <row r="2021" spans="1:54" x14ac:dyDescent="0.3">
      <c r="A2021">
        <v>810</v>
      </c>
      <c r="B2021" t="s">
        <v>3056</v>
      </c>
      <c r="C2021" s="1">
        <v>41906</v>
      </c>
      <c r="D2021">
        <v>9</v>
      </c>
      <c r="E2021" t="s">
        <v>263</v>
      </c>
      <c r="F2021" t="s">
        <v>169</v>
      </c>
      <c r="H2021">
        <v>2014</v>
      </c>
      <c r="I2021" t="s">
        <v>3057</v>
      </c>
      <c r="J2021" t="s">
        <v>1719</v>
      </c>
      <c r="K2021" t="s">
        <v>81</v>
      </c>
      <c r="L2021">
        <v>21</v>
      </c>
      <c r="M2021" t="s">
        <v>58</v>
      </c>
      <c r="N2021" t="s">
        <v>9684</v>
      </c>
      <c r="AE2021">
        <v>21</v>
      </c>
      <c r="AI2021" t="s">
        <v>31</v>
      </c>
      <c r="AP2021" t="s">
        <v>38</v>
      </c>
      <c r="AT2021" t="s">
        <v>75</v>
      </c>
      <c r="AV2021" t="s">
        <v>3058</v>
      </c>
      <c r="AW2021" t="s">
        <v>3059</v>
      </c>
      <c r="AX2021" t="s">
        <v>3060</v>
      </c>
      <c r="AY2021">
        <v>10.50928974</v>
      </c>
      <c r="AZ2021">
        <v>12.32931995</v>
      </c>
      <c r="BA2021" t="s">
        <v>1722</v>
      </c>
      <c r="BB2021" t="s">
        <v>64</v>
      </c>
    </row>
    <row r="2022" spans="1:54" x14ac:dyDescent="0.3">
      <c r="A2022">
        <v>207</v>
      </c>
      <c r="B2022" t="s">
        <v>904</v>
      </c>
      <c r="C2022" s="1">
        <v>40984</v>
      </c>
      <c r="D2022">
        <v>3</v>
      </c>
      <c r="E2022" t="s">
        <v>828</v>
      </c>
      <c r="F2022" t="s">
        <v>203</v>
      </c>
      <c r="G2022">
        <v>1</v>
      </c>
      <c r="H2022">
        <v>2012</v>
      </c>
      <c r="I2022" t="s">
        <v>905</v>
      </c>
      <c r="J2022" t="s">
        <v>906</v>
      </c>
      <c r="K2022" t="s">
        <v>65</v>
      </c>
      <c r="L2022">
        <v>10</v>
      </c>
      <c r="M2022" t="s">
        <v>58</v>
      </c>
      <c r="N2022" t="s">
        <v>9684</v>
      </c>
      <c r="X2022">
        <v>2</v>
      </c>
      <c r="AE2022">
        <v>8</v>
      </c>
      <c r="AI2022" t="s">
        <v>31</v>
      </c>
      <c r="AM2022" t="s">
        <v>82</v>
      </c>
      <c r="AT2022" t="s">
        <v>75</v>
      </c>
      <c r="AU2022" t="s">
        <v>907</v>
      </c>
      <c r="AV2022" t="s">
        <v>908</v>
      </c>
      <c r="AW2022" t="s">
        <v>909</v>
      </c>
      <c r="AX2022" t="s">
        <v>910</v>
      </c>
      <c r="BA2022" t="s">
        <v>911</v>
      </c>
      <c r="BB2022" t="s">
        <v>64</v>
      </c>
    </row>
    <row r="2023" spans="1:54" x14ac:dyDescent="0.3">
      <c r="A2023">
        <v>745</v>
      </c>
      <c r="B2023" t="s">
        <v>2799</v>
      </c>
      <c r="C2023" s="1">
        <v>41832</v>
      </c>
      <c r="D2023">
        <v>7</v>
      </c>
      <c r="E2023" t="s">
        <v>154</v>
      </c>
      <c r="F2023" t="s">
        <v>206</v>
      </c>
      <c r="H2023">
        <v>2014</v>
      </c>
      <c r="I2023" t="s">
        <v>2800</v>
      </c>
      <c r="J2023" t="s">
        <v>164</v>
      </c>
      <c r="K2023" t="s">
        <v>57</v>
      </c>
      <c r="L2023">
        <v>1</v>
      </c>
      <c r="M2023" t="s">
        <v>58</v>
      </c>
      <c r="N2023" t="s">
        <v>9684</v>
      </c>
      <c r="AE2023">
        <v>1</v>
      </c>
      <c r="AI2023" t="s">
        <v>31</v>
      </c>
      <c r="AT2023" t="s">
        <v>75</v>
      </c>
      <c r="AU2023" t="s">
        <v>2801</v>
      </c>
      <c r="AV2023" t="s">
        <v>2802</v>
      </c>
      <c r="AY2023">
        <v>10.06390953</v>
      </c>
      <c r="AZ2023">
        <v>9.0703697200000004</v>
      </c>
      <c r="BA2023" t="s">
        <v>167</v>
      </c>
      <c r="BB2023" t="s">
        <v>64</v>
      </c>
    </row>
    <row r="2024" spans="1:54" x14ac:dyDescent="0.3">
      <c r="A2024">
        <v>350</v>
      </c>
      <c r="B2024" t="s">
        <v>1472</v>
      </c>
      <c r="C2024" s="1">
        <v>41192</v>
      </c>
      <c r="D2024">
        <v>10</v>
      </c>
      <c r="E2024" t="s">
        <v>290</v>
      </c>
      <c r="F2024" t="s">
        <v>169</v>
      </c>
      <c r="G2024">
        <v>0</v>
      </c>
      <c r="H2024">
        <v>2012</v>
      </c>
      <c r="I2024" t="s">
        <v>430</v>
      </c>
      <c r="K2024" t="s">
        <v>430</v>
      </c>
      <c r="L2024">
        <v>2</v>
      </c>
      <c r="M2024" t="s">
        <v>58</v>
      </c>
      <c r="N2024" t="s">
        <v>9694</v>
      </c>
      <c r="W2024">
        <v>2</v>
      </c>
      <c r="AI2024" t="s">
        <v>31</v>
      </c>
      <c r="AT2024" t="s">
        <v>75</v>
      </c>
      <c r="AV2024" t="s">
        <v>1473</v>
      </c>
      <c r="AW2024" t="s">
        <v>1474</v>
      </c>
      <c r="BA2024" t="s">
        <v>1468</v>
      </c>
      <c r="BB2024" t="s">
        <v>64</v>
      </c>
    </row>
    <row r="2025" spans="1:54" x14ac:dyDescent="0.3">
      <c r="A2025">
        <v>806</v>
      </c>
      <c r="B2025" t="s">
        <v>3041</v>
      </c>
      <c r="C2025" s="1">
        <v>41899</v>
      </c>
      <c r="D2025">
        <v>9</v>
      </c>
      <c r="E2025" t="s">
        <v>263</v>
      </c>
      <c r="F2025" t="s">
        <v>169</v>
      </c>
      <c r="H2025">
        <v>2014</v>
      </c>
      <c r="J2025" t="s">
        <v>443</v>
      </c>
      <c r="K2025" t="s">
        <v>430</v>
      </c>
      <c r="L2025">
        <v>21</v>
      </c>
      <c r="M2025" t="s">
        <v>58</v>
      </c>
      <c r="N2025" t="s">
        <v>9665</v>
      </c>
      <c r="V2025">
        <v>2</v>
      </c>
      <c r="AE2025">
        <v>19</v>
      </c>
      <c r="AH2025" t="s">
        <v>30</v>
      </c>
      <c r="AI2025" t="s">
        <v>31</v>
      </c>
      <c r="AS2025" t="s">
        <v>41</v>
      </c>
      <c r="AT2025" t="s">
        <v>75</v>
      </c>
      <c r="AV2025" t="s">
        <v>3042</v>
      </c>
      <c r="AW2025" t="s">
        <v>3043</v>
      </c>
      <c r="AX2025" t="s">
        <v>3044</v>
      </c>
      <c r="AY2025">
        <v>11.95549011</v>
      </c>
      <c r="AZ2025">
        <v>8.4975404739999991</v>
      </c>
      <c r="BA2025" t="s">
        <v>448</v>
      </c>
      <c r="BB2025" t="s">
        <v>64</v>
      </c>
    </row>
    <row r="2026" spans="1:54" x14ac:dyDescent="0.3">
      <c r="A2026">
        <v>845</v>
      </c>
      <c r="B2026" t="s">
        <v>3188</v>
      </c>
      <c r="C2026" s="1">
        <v>41953</v>
      </c>
      <c r="D2026">
        <v>11</v>
      </c>
      <c r="E2026" t="s">
        <v>327</v>
      </c>
      <c r="F2026" t="s">
        <v>73</v>
      </c>
      <c r="H2026">
        <v>2014</v>
      </c>
      <c r="J2026" t="s">
        <v>465</v>
      </c>
      <c r="K2026" t="s">
        <v>336</v>
      </c>
      <c r="L2026">
        <v>58</v>
      </c>
      <c r="M2026" t="s">
        <v>58</v>
      </c>
      <c r="N2026" t="s">
        <v>9665</v>
      </c>
      <c r="V2026">
        <v>1</v>
      </c>
      <c r="AE2026">
        <v>57</v>
      </c>
      <c r="AK2026" t="s">
        <v>33</v>
      </c>
      <c r="AS2026" t="s">
        <v>41</v>
      </c>
      <c r="AV2026" t="s">
        <v>3189</v>
      </c>
      <c r="AW2026" t="s">
        <v>3190</v>
      </c>
      <c r="AX2026" t="s">
        <v>3191</v>
      </c>
      <c r="AY2026">
        <v>11.71228981</v>
      </c>
      <c r="AZ2026">
        <v>11.070879939999999</v>
      </c>
      <c r="BA2026" t="s">
        <v>467</v>
      </c>
      <c r="BB2026" t="s">
        <v>64</v>
      </c>
    </row>
    <row r="2027" spans="1:54" x14ac:dyDescent="0.3">
      <c r="A2027">
        <v>848</v>
      </c>
      <c r="B2027" t="s">
        <v>3196</v>
      </c>
      <c r="C2027" s="1">
        <v>41955</v>
      </c>
      <c r="D2027">
        <v>11</v>
      </c>
      <c r="E2027" t="s">
        <v>327</v>
      </c>
      <c r="F2027" t="s">
        <v>169</v>
      </c>
      <c r="H2027">
        <v>2014</v>
      </c>
      <c r="J2027" t="s">
        <v>3197</v>
      </c>
      <c r="K2027" t="s">
        <v>190</v>
      </c>
      <c r="L2027">
        <v>10</v>
      </c>
      <c r="M2027" t="s">
        <v>58</v>
      </c>
      <c r="N2027" t="s">
        <v>9665</v>
      </c>
      <c r="V2027">
        <v>1</v>
      </c>
      <c r="AE2027">
        <v>9</v>
      </c>
      <c r="AK2027" t="s">
        <v>33</v>
      </c>
      <c r="AS2027" t="s">
        <v>41</v>
      </c>
      <c r="AU2027" t="s">
        <v>3198</v>
      </c>
      <c r="AV2027" t="s">
        <v>3199</v>
      </c>
      <c r="AW2027" t="s">
        <v>3200</v>
      </c>
      <c r="AX2027" t="s">
        <v>3189</v>
      </c>
      <c r="AY2027">
        <v>10.40190029</v>
      </c>
      <c r="AZ2027">
        <v>5.4629302019999999</v>
      </c>
      <c r="BA2027" t="s">
        <v>3201</v>
      </c>
      <c r="BB2027" t="s">
        <v>64</v>
      </c>
    </row>
    <row r="2028" spans="1:54" x14ac:dyDescent="0.3">
      <c r="A2028">
        <v>854</v>
      </c>
      <c r="B2028" t="s">
        <v>3218</v>
      </c>
      <c r="C2028" s="1">
        <v>41957</v>
      </c>
      <c r="D2028">
        <v>11</v>
      </c>
      <c r="E2028" t="s">
        <v>327</v>
      </c>
      <c r="F2028" t="s">
        <v>203</v>
      </c>
      <c r="H2028">
        <v>2014</v>
      </c>
      <c r="I2028" t="s">
        <v>3219</v>
      </c>
      <c r="J2028" t="s">
        <v>1719</v>
      </c>
      <c r="K2028" t="s">
        <v>81</v>
      </c>
      <c r="L2028">
        <v>3</v>
      </c>
      <c r="M2028" t="s">
        <v>58</v>
      </c>
      <c r="N2028" t="s">
        <v>9665</v>
      </c>
      <c r="AE2028">
        <v>3</v>
      </c>
      <c r="AI2028" t="s">
        <v>31</v>
      </c>
      <c r="AS2028" t="s">
        <v>41</v>
      </c>
      <c r="AV2028" t="s">
        <v>3213</v>
      </c>
      <c r="AY2028">
        <v>10.50928974</v>
      </c>
      <c r="AZ2028">
        <v>12.32931995</v>
      </c>
      <c r="BA2028" t="s">
        <v>1722</v>
      </c>
      <c r="BB2028" t="s">
        <v>64</v>
      </c>
    </row>
    <row r="2029" spans="1:54" x14ac:dyDescent="0.3">
      <c r="A2029">
        <v>1035</v>
      </c>
      <c r="B2029" t="s">
        <v>3889</v>
      </c>
      <c r="C2029" s="1">
        <v>42132</v>
      </c>
      <c r="D2029">
        <v>5</v>
      </c>
      <c r="E2029" t="s">
        <v>55</v>
      </c>
      <c r="F2029" t="s">
        <v>203</v>
      </c>
      <c r="H2029">
        <v>2015</v>
      </c>
      <c r="J2029" t="s">
        <v>465</v>
      </c>
      <c r="K2029" t="s">
        <v>336</v>
      </c>
      <c r="L2029">
        <v>2</v>
      </c>
      <c r="M2029" t="s">
        <v>58</v>
      </c>
      <c r="N2029" t="s">
        <v>9665</v>
      </c>
      <c r="V2029">
        <v>1</v>
      </c>
      <c r="AE2029">
        <v>1</v>
      </c>
      <c r="AI2029" t="s">
        <v>31</v>
      </c>
      <c r="AK2029" t="s">
        <v>33</v>
      </c>
      <c r="AS2029" t="s">
        <v>41</v>
      </c>
      <c r="AV2029" t="s">
        <v>3890</v>
      </c>
      <c r="AW2029" t="s">
        <v>3891</v>
      </c>
      <c r="AX2029" t="s">
        <v>3892</v>
      </c>
      <c r="AY2029">
        <v>11.712289999999999</v>
      </c>
      <c r="AZ2029">
        <v>11.070879939999999</v>
      </c>
      <c r="BA2029" t="s">
        <v>467</v>
      </c>
      <c r="BB2029" t="s">
        <v>64</v>
      </c>
    </row>
    <row r="2030" spans="1:54" x14ac:dyDescent="0.3">
      <c r="A2030">
        <v>1528</v>
      </c>
      <c r="B2030" t="s">
        <v>5728</v>
      </c>
      <c r="C2030" s="1">
        <v>42868</v>
      </c>
      <c r="D2030">
        <v>5</v>
      </c>
      <c r="E2030" t="s">
        <v>55</v>
      </c>
      <c r="F2030" t="s">
        <v>206</v>
      </c>
      <c r="H2030">
        <v>2017</v>
      </c>
      <c r="J2030" t="s">
        <v>80</v>
      </c>
      <c r="K2030" t="s">
        <v>81</v>
      </c>
      <c r="L2030">
        <v>4</v>
      </c>
      <c r="M2030" t="s">
        <v>58</v>
      </c>
      <c r="N2030" t="s">
        <v>9665</v>
      </c>
      <c r="V2030">
        <v>3</v>
      </c>
      <c r="AE2030">
        <v>1</v>
      </c>
      <c r="AK2030" t="s">
        <v>33</v>
      </c>
      <c r="AS2030" t="s">
        <v>41</v>
      </c>
      <c r="AV2030" t="s">
        <v>5729</v>
      </c>
      <c r="AW2030" t="s">
        <v>5730</v>
      </c>
      <c r="AX2030" t="s">
        <v>5731</v>
      </c>
      <c r="AY2030">
        <v>11.834199910000001</v>
      </c>
      <c r="AZ2030">
        <v>13.063899989999999</v>
      </c>
      <c r="BA2030" t="s">
        <v>85</v>
      </c>
      <c r="BB2030" t="s">
        <v>64</v>
      </c>
    </row>
    <row r="2031" spans="1:54" x14ac:dyDescent="0.3">
      <c r="A2031">
        <v>1533</v>
      </c>
      <c r="B2031" t="s">
        <v>5749</v>
      </c>
      <c r="C2031" s="1">
        <v>42873</v>
      </c>
      <c r="D2031">
        <v>5</v>
      </c>
      <c r="E2031" t="s">
        <v>55</v>
      </c>
      <c r="F2031" t="s">
        <v>88</v>
      </c>
      <c r="H2031">
        <v>2017</v>
      </c>
      <c r="J2031" t="s">
        <v>80</v>
      </c>
      <c r="K2031" t="s">
        <v>81</v>
      </c>
      <c r="L2031">
        <v>3</v>
      </c>
      <c r="M2031" t="s">
        <v>58</v>
      </c>
      <c r="N2031" t="s">
        <v>9665</v>
      </c>
      <c r="V2031">
        <v>3</v>
      </c>
      <c r="AK2031" t="s">
        <v>33</v>
      </c>
      <c r="AS2031" t="s">
        <v>41</v>
      </c>
      <c r="AV2031" t="s">
        <v>5750</v>
      </c>
      <c r="AW2031" t="s">
        <v>5751</v>
      </c>
      <c r="AX2031" t="s">
        <v>5752</v>
      </c>
      <c r="AY2031">
        <v>11.834199910000001</v>
      </c>
      <c r="AZ2031">
        <v>13.063899989999999</v>
      </c>
      <c r="BA2031" t="s">
        <v>85</v>
      </c>
      <c r="BB2031" t="s">
        <v>64</v>
      </c>
    </row>
    <row r="2032" spans="1:54" x14ac:dyDescent="0.3">
      <c r="A2032">
        <v>1535</v>
      </c>
      <c r="B2032" t="s">
        <v>5755</v>
      </c>
      <c r="C2032" s="1">
        <v>42875</v>
      </c>
      <c r="D2032">
        <v>5</v>
      </c>
      <c r="E2032" t="s">
        <v>55</v>
      </c>
      <c r="F2032" t="s">
        <v>206</v>
      </c>
      <c r="H2032">
        <v>2017</v>
      </c>
      <c r="J2032" t="s">
        <v>80</v>
      </c>
      <c r="K2032" t="s">
        <v>81</v>
      </c>
      <c r="L2032">
        <v>1</v>
      </c>
      <c r="M2032" t="s">
        <v>58</v>
      </c>
      <c r="N2032" t="s">
        <v>9665</v>
      </c>
      <c r="V2032">
        <v>1</v>
      </c>
      <c r="AK2032" t="s">
        <v>33</v>
      </c>
      <c r="AS2032" t="s">
        <v>41</v>
      </c>
      <c r="AV2032" t="s">
        <v>5756</v>
      </c>
      <c r="AW2032" t="s">
        <v>5757</v>
      </c>
      <c r="AX2032" t="s">
        <v>5758</v>
      </c>
      <c r="AY2032">
        <v>11.834199910000001</v>
      </c>
      <c r="AZ2032">
        <v>13.063899989999999</v>
      </c>
      <c r="BA2032" t="s">
        <v>85</v>
      </c>
      <c r="BB2032" t="s">
        <v>64</v>
      </c>
    </row>
    <row r="2033" spans="1:54" x14ac:dyDescent="0.3">
      <c r="A2033">
        <v>1553</v>
      </c>
      <c r="B2033" t="s">
        <v>5821</v>
      </c>
      <c r="C2033" s="1">
        <v>42911</v>
      </c>
      <c r="D2033">
        <v>6</v>
      </c>
      <c r="E2033" t="s">
        <v>87</v>
      </c>
      <c r="F2033" t="s">
        <v>56</v>
      </c>
      <c r="H2033">
        <v>2017</v>
      </c>
      <c r="J2033" t="s">
        <v>80</v>
      </c>
      <c r="K2033" t="s">
        <v>81</v>
      </c>
      <c r="L2033">
        <v>16</v>
      </c>
      <c r="M2033" t="s">
        <v>58</v>
      </c>
      <c r="N2033" t="s">
        <v>9665</v>
      </c>
      <c r="V2033">
        <v>7</v>
      </c>
      <c r="AE2033">
        <v>9</v>
      </c>
      <c r="AI2033" t="s">
        <v>31</v>
      </c>
      <c r="AK2033" t="s">
        <v>33</v>
      </c>
      <c r="AS2033" t="s">
        <v>41</v>
      </c>
      <c r="AT2033" t="s">
        <v>75</v>
      </c>
      <c r="AV2033" t="s">
        <v>5822</v>
      </c>
      <c r="AW2033" t="s">
        <v>5823</v>
      </c>
      <c r="AX2033" t="s">
        <v>5824</v>
      </c>
      <c r="AY2033">
        <v>11.834199910000001</v>
      </c>
      <c r="AZ2033">
        <v>13.063899989999999</v>
      </c>
      <c r="BA2033" t="s">
        <v>85</v>
      </c>
      <c r="BB2033" t="s">
        <v>64</v>
      </c>
    </row>
    <row r="2034" spans="1:54" x14ac:dyDescent="0.3">
      <c r="A2034">
        <v>1565</v>
      </c>
      <c r="B2034" t="s">
        <v>5858</v>
      </c>
      <c r="C2034" s="1">
        <v>42922</v>
      </c>
      <c r="D2034">
        <v>7</v>
      </c>
      <c r="E2034" t="s">
        <v>154</v>
      </c>
      <c r="F2034" t="s">
        <v>88</v>
      </c>
      <c r="H2034">
        <v>2017</v>
      </c>
      <c r="J2034" t="s">
        <v>80</v>
      </c>
      <c r="K2034" t="s">
        <v>81</v>
      </c>
      <c r="L2034">
        <v>2</v>
      </c>
      <c r="M2034" t="s">
        <v>58</v>
      </c>
      <c r="N2034" t="s">
        <v>9665</v>
      </c>
      <c r="V2034">
        <v>2</v>
      </c>
      <c r="AI2034" t="s">
        <v>31</v>
      </c>
      <c r="AK2034" t="s">
        <v>33</v>
      </c>
      <c r="AS2034" t="s">
        <v>41</v>
      </c>
      <c r="AV2034" t="s">
        <v>5859</v>
      </c>
      <c r="AY2034">
        <v>11.834199910000001</v>
      </c>
      <c r="AZ2034">
        <v>13.063899989999999</v>
      </c>
      <c r="BA2034" t="s">
        <v>85</v>
      </c>
      <c r="BB2034" t="s">
        <v>64</v>
      </c>
    </row>
    <row r="2035" spans="1:54" x14ac:dyDescent="0.3">
      <c r="A2035">
        <v>1566</v>
      </c>
      <c r="B2035" t="s">
        <v>5860</v>
      </c>
      <c r="C2035" s="1">
        <v>42923</v>
      </c>
      <c r="D2035">
        <v>7</v>
      </c>
      <c r="E2035" t="s">
        <v>154</v>
      </c>
      <c r="F2035" t="s">
        <v>203</v>
      </c>
      <c r="H2035">
        <v>2017</v>
      </c>
      <c r="J2035" t="s">
        <v>80</v>
      </c>
      <c r="K2035" t="s">
        <v>81</v>
      </c>
      <c r="L2035">
        <v>3</v>
      </c>
      <c r="M2035" t="s">
        <v>58</v>
      </c>
      <c r="N2035" t="s">
        <v>9665</v>
      </c>
      <c r="V2035">
        <v>3</v>
      </c>
      <c r="AI2035" t="s">
        <v>31</v>
      </c>
      <c r="AK2035" t="s">
        <v>33</v>
      </c>
      <c r="AS2035" t="s">
        <v>41</v>
      </c>
      <c r="AV2035" t="s">
        <v>5861</v>
      </c>
      <c r="AY2035">
        <v>11.834199910000001</v>
      </c>
      <c r="AZ2035">
        <v>13.063899989999999</v>
      </c>
      <c r="BA2035" t="s">
        <v>85</v>
      </c>
      <c r="BB2035" t="s">
        <v>64</v>
      </c>
    </row>
    <row r="2036" spans="1:54" x14ac:dyDescent="0.3">
      <c r="A2036">
        <v>1580</v>
      </c>
      <c r="B2036" t="s">
        <v>5912</v>
      </c>
      <c r="C2036" s="1">
        <v>42940</v>
      </c>
      <c r="D2036">
        <v>7</v>
      </c>
      <c r="E2036" t="s">
        <v>154</v>
      </c>
      <c r="F2036" t="s">
        <v>73</v>
      </c>
      <c r="H2036">
        <v>2017</v>
      </c>
      <c r="J2036" t="s">
        <v>80</v>
      </c>
      <c r="K2036" t="s">
        <v>81</v>
      </c>
      <c r="L2036">
        <v>1</v>
      </c>
      <c r="M2036" t="s">
        <v>58</v>
      </c>
      <c r="N2036" t="s">
        <v>9665</v>
      </c>
      <c r="V2036">
        <v>1</v>
      </c>
      <c r="AK2036" t="s">
        <v>33</v>
      </c>
      <c r="AS2036" t="s">
        <v>41</v>
      </c>
      <c r="AV2036" t="s">
        <v>5913</v>
      </c>
      <c r="AY2036">
        <v>11.834199910000001</v>
      </c>
      <c r="AZ2036">
        <v>13.063899989999999</v>
      </c>
      <c r="BA2036" t="s">
        <v>85</v>
      </c>
      <c r="BB2036" t="s">
        <v>64</v>
      </c>
    </row>
    <row r="2037" spans="1:54" x14ac:dyDescent="0.3">
      <c r="A2037">
        <v>1707</v>
      </c>
      <c r="B2037" t="s">
        <v>6391</v>
      </c>
      <c r="C2037" s="1">
        <v>43150</v>
      </c>
      <c r="D2037">
        <v>2</v>
      </c>
      <c r="E2037" t="s">
        <v>650</v>
      </c>
      <c r="F2037" t="s">
        <v>73</v>
      </c>
      <c r="H2037">
        <v>2018</v>
      </c>
      <c r="I2037" t="s">
        <v>6392</v>
      </c>
      <c r="J2037" t="s">
        <v>6393</v>
      </c>
      <c r="K2037" t="s">
        <v>336</v>
      </c>
      <c r="L2037">
        <v>2</v>
      </c>
      <c r="M2037" t="s">
        <v>58</v>
      </c>
      <c r="N2037" t="s">
        <v>9665</v>
      </c>
      <c r="AB2037">
        <v>109</v>
      </c>
      <c r="AE2037">
        <v>2</v>
      </c>
      <c r="AH2037" t="s">
        <v>30</v>
      </c>
      <c r="AI2037" t="s">
        <v>31</v>
      </c>
      <c r="AS2037" t="s">
        <v>41</v>
      </c>
      <c r="AV2037" t="s">
        <v>6394</v>
      </c>
      <c r="AW2037" t="s">
        <v>6395</v>
      </c>
      <c r="AX2037" t="s">
        <v>6396</v>
      </c>
      <c r="AY2037">
        <v>12.76675</v>
      </c>
      <c r="AZ2037">
        <v>11.51185989</v>
      </c>
      <c r="BA2037" t="s">
        <v>6397</v>
      </c>
      <c r="BB2037" t="s">
        <v>64</v>
      </c>
    </row>
    <row r="2038" spans="1:54" x14ac:dyDescent="0.3">
      <c r="A2038">
        <v>1735</v>
      </c>
      <c r="B2038" t="s">
        <v>6490</v>
      </c>
      <c r="C2038" s="1">
        <v>43198</v>
      </c>
      <c r="D2038">
        <v>4</v>
      </c>
      <c r="E2038" t="s">
        <v>949</v>
      </c>
      <c r="F2038" t="s">
        <v>56</v>
      </c>
      <c r="H2038">
        <v>2018</v>
      </c>
      <c r="J2038" t="s">
        <v>80</v>
      </c>
      <c r="K2038" t="s">
        <v>81</v>
      </c>
      <c r="L2038">
        <v>1</v>
      </c>
      <c r="M2038" t="s">
        <v>58</v>
      </c>
      <c r="N2038" t="s">
        <v>9665</v>
      </c>
      <c r="V2038">
        <v>1</v>
      </c>
      <c r="AI2038" t="s">
        <v>31</v>
      </c>
      <c r="AK2038" t="s">
        <v>33</v>
      </c>
      <c r="AS2038" t="s">
        <v>41</v>
      </c>
      <c r="AV2038" t="s">
        <v>6491</v>
      </c>
      <c r="AW2038" t="s">
        <v>6492</v>
      </c>
      <c r="AX2038" t="s">
        <v>6493</v>
      </c>
      <c r="AY2038">
        <v>11.836959999999999</v>
      </c>
      <c r="AZ2038">
        <v>13.144749640000001</v>
      </c>
      <c r="BA2038" t="s">
        <v>85</v>
      </c>
      <c r="BB2038" t="s">
        <v>64</v>
      </c>
    </row>
    <row r="2039" spans="1:54" x14ac:dyDescent="0.3">
      <c r="A2039">
        <v>2029</v>
      </c>
      <c r="B2039" t="s">
        <v>7640</v>
      </c>
      <c r="C2039" s="1">
        <v>43723</v>
      </c>
      <c r="D2039">
        <v>9</v>
      </c>
      <c r="E2039" t="s">
        <v>263</v>
      </c>
      <c r="F2039" t="s">
        <v>56</v>
      </c>
      <c r="H2039">
        <v>2019</v>
      </c>
      <c r="J2039" t="s">
        <v>7367</v>
      </c>
      <c r="K2039" t="s">
        <v>81</v>
      </c>
      <c r="L2039">
        <v>0</v>
      </c>
      <c r="M2039" t="s">
        <v>58</v>
      </c>
      <c r="N2039" t="s">
        <v>9665</v>
      </c>
      <c r="AI2039" t="s">
        <v>31</v>
      </c>
      <c r="AS2039" t="s">
        <v>41</v>
      </c>
      <c r="AV2039" t="s">
        <v>7641</v>
      </c>
      <c r="AY2039">
        <v>11.836959999999999</v>
      </c>
      <c r="AZ2039">
        <v>13.144749640000001</v>
      </c>
      <c r="BA2039" t="s">
        <v>7371</v>
      </c>
      <c r="BB2039" t="s">
        <v>64</v>
      </c>
    </row>
    <row r="2040" spans="1:54" x14ac:dyDescent="0.3">
      <c r="A2040">
        <v>2109</v>
      </c>
      <c r="B2040" t="s">
        <v>7924</v>
      </c>
      <c r="C2040" s="1">
        <v>43851</v>
      </c>
      <c r="D2040">
        <v>1</v>
      </c>
      <c r="E2040" t="s">
        <v>500</v>
      </c>
      <c r="F2040" t="s">
        <v>100</v>
      </c>
      <c r="H2040">
        <v>2020</v>
      </c>
      <c r="J2040" t="s">
        <v>7367</v>
      </c>
      <c r="K2040" t="s">
        <v>81</v>
      </c>
      <c r="L2040">
        <v>1</v>
      </c>
      <c r="M2040" t="s">
        <v>58</v>
      </c>
      <c r="N2040" t="s">
        <v>9665</v>
      </c>
      <c r="AE2040">
        <v>1</v>
      </c>
      <c r="AL2040" t="s">
        <v>75</v>
      </c>
      <c r="AT2040" t="s">
        <v>75</v>
      </c>
      <c r="AU2040" t="s">
        <v>6560</v>
      </c>
      <c r="AV2040" t="s">
        <v>7925</v>
      </c>
      <c r="AW2040" t="s">
        <v>7926</v>
      </c>
      <c r="AY2040">
        <v>11.836959999999999</v>
      </c>
      <c r="AZ2040">
        <v>13.144749640000001</v>
      </c>
      <c r="BA2040" t="s">
        <v>7371</v>
      </c>
      <c r="BB2040" t="s">
        <v>64</v>
      </c>
    </row>
    <row r="2041" spans="1:54" x14ac:dyDescent="0.3">
      <c r="A2041">
        <v>2271</v>
      </c>
      <c r="B2041" t="s">
        <v>8481</v>
      </c>
      <c r="C2041" s="1">
        <v>44176</v>
      </c>
      <c r="D2041">
        <v>12</v>
      </c>
      <c r="E2041" t="s">
        <v>390</v>
      </c>
      <c r="F2041" t="s">
        <v>203</v>
      </c>
      <c r="H2041">
        <v>2020</v>
      </c>
      <c r="J2041" t="s">
        <v>133</v>
      </c>
      <c r="K2041" t="s">
        <v>132</v>
      </c>
      <c r="L2041">
        <v>3</v>
      </c>
      <c r="M2041" t="s">
        <v>58</v>
      </c>
      <c r="N2041" t="s">
        <v>9665</v>
      </c>
      <c r="P2041" t="s">
        <v>2538</v>
      </c>
      <c r="AB2041">
        <v>344</v>
      </c>
      <c r="AE2041">
        <v>5</v>
      </c>
      <c r="AI2041" t="s">
        <v>31</v>
      </c>
      <c r="AS2041" t="s">
        <v>41</v>
      </c>
      <c r="AU2041" t="s">
        <v>8482</v>
      </c>
      <c r="AV2041" t="s">
        <v>8483</v>
      </c>
      <c r="AW2041" t="s">
        <v>8484</v>
      </c>
      <c r="AX2041" t="s">
        <v>8485</v>
      </c>
      <c r="AY2041">
        <v>11.930554000000001</v>
      </c>
      <c r="AZ2041">
        <v>7.4118399620000002</v>
      </c>
      <c r="BA2041" t="s">
        <v>136</v>
      </c>
      <c r="BB2041" t="s">
        <v>64</v>
      </c>
    </row>
    <row r="2042" spans="1:54" x14ac:dyDescent="0.3">
      <c r="A2042">
        <v>2427</v>
      </c>
      <c r="B2042" t="s">
        <v>9082</v>
      </c>
      <c r="C2042" s="1">
        <v>44571</v>
      </c>
      <c r="D2042">
        <v>1</v>
      </c>
      <c r="E2042" t="s">
        <v>500</v>
      </c>
      <c r="F2042" t="s">
        <v>73</v>
      </c>
      <c r="H2042">
        <v>2022</v>
      </c>
      <c r="I2042" t="s">
        <v>2333</v>
      </c>
      <c r="J2042" t="s">
        <v>94</v>
      </c>
      <c r="K2042" t="s">
        <v>81</v>
      </c>
      <c r="L2042">
        <v>2</v>
      </c>
      <c r="M2042" t="s">
        <v>58</v>
      </c>
      <c r="N2042" t="s">
        <v>9665</v>
      </c>
      <c r="AE2042">
        <v>2</v>
      </c>
      <c r="AH2042" t="s">
        <v>30</v>
      </c>
      <c r="AI2042" t="s">
        <v>31</v>
      </c>
      <c r="AO2042" t="s">
        <v>59</v>
      </c>
      <c r="AV2042" t="s">
        <v>9083</v>
      </c>
      <c r="AW2042" t="s">
        <v>9084</v>
      </c>
      <c r="AX2042" t="s">
        <v>9085</v>
      </c>
      <c r="AY2042">
        <v>10.616916</v>
      </c>
      <c r="AZ2042">
        <v>12.188690190000001</v>
      </c>
      <c r="BA2042" t="s">
        <v>98</v>
      </c>
      <c r="BB2042" t="s">
        <v>64</v>
      </c>
    </row>
    <row r="2043" spans="1:54" x14ac:dyDescent="0.3">
      <c r="A2043">
        <v>2456</v>
      </c>
      <c r="B2043" t="s">
        <v>9185</v>
      </c>
      <c r="C2043" s="1">
        <v>44671</v>
      </c>
      <c r="D2043">
        <v>4</v>
      </c>
      <c r="E2043" t="s">
        <v>949</v>
      </c>
      <c r="F2043" t="s">
        <v>169</v>
      </c>
      <c r="H2043">
        <v>2022</v>
      </c>
      <c r="I2043" t="s">
        <v>385</v>
      </c>
      <c r="J2043" t="s">
        <v>335</v>
      </c>
      <c r="K2043" t="s">
        <v>336</v>
      </c>
      <c r="L2043">
        <v>12</v>
      </c>
      <c r="M2043" t="s">
        <v>58</v>
      </c>
      <c r="N2043" t="s">
        <v>9665</v>
      </c>
      <c r="AE2043">
        <v>17</v>
      </c>
      <c r="AL2043" t="s">
        <v>75</v>
      </c>
      <c r="AN2043" t="s">
        <v>36</v>
      </c>
      <c r="AS2043" t="s">
        <v>41</v>
      </c>
      <c r="AV2043" t="s">
        <v>9186</v>
      </c>
      <c r="AW2043" t="s">
        <v>9187</v>
      </c>
      <c r="AX2043" t="s">
        <v>9188</v>
      </c>
      <c r="AY2043">
        <v>11.743031</v>
      </c>
      <c r="AZ2043">
        <v>11.96198177</v>
      </c>
      <c r="BA2043" t="s">
        <v>340</v>
      </c>
      <c r="BB2043" t="s">
        <v>64</v>
      </c>
    </row>
    <row r="2044" spans="1:54" x14ac:dyDescent="0.3">
      <c r="A2044">
        <v>2476</v>
      </c>
      <c r="B2044" t="s">
        <v>9243</v>
      </c>
      <c r="C2044" s="1">
        <v>40905</v>
      </c>
      <c r="D2044">
        <v>12</v>
      </c>
      <c r="E2044" t="s">
        <v>390</v>
      </c>
      <c r="F2044" t="s">
        <v>169</v>
      </c>
      <c r="G2044">
        <v>1</v>
      </c>
      <c r="H2044">
        <v>2011</v>
      </c>
      <c r="I2044" t="s">
        <v>9244</v>
      </c>
      <c r="J2044" t="s">
        <v>9244</v>
      </c>
      <c r="K2044" t="s">
        <v>4414</v>
      </c>
      <c r="L2044">
        <v>0</v>
      </c>
      <c r="N2044" t="s">
        <v>9665</v>
      </c>
      <c r="O2044" t="s">
        <v>7801</v>
      </c>
      <c r="AE2044">
        <v>0</v>
      </c>
      <c r="AH2044" t="s">
        <v>30</v>
      </c>
      <c r="AS2044" t="s">
        <v>41</v>
      </c>
      <c r="AU2044" t="s">
        <v>9245</v>
      </c>
      <c r="AV2044" t="s">
        <v>9246</v>
      </c>
      <c r="AW2044" t="s">
        <v>9247</v>
      </c>
      <c r="BA2044" t="s">
        <v>9248</v>
      </c>
      <c r="BB2044" t="s">
        <v>64</v>
      </c>
    </row>
    <row r="2045" spans="1:54" x14ac:dyDescent="0.3">
      <c r="A2045">
        <v>2500</v>
      </c>
      <c r="B2045" t="s">
        <v>9286</v>
      </c>
      <c r="C2045" s="1">
        <v>41203</v>
      </c>
      <c r="D2045">
        <v>10</v>
      </c>
      <c r="E2045" t="s">
        <v>290</v>
      </c>
      <c r="F2045" t="s">
        <v>56</v>
      </c>
      <c r="G2045">
        <v>1</v>
      </c>
      <c r="H2045">
        <v>2012</v>
      </c>
      <c r="K2045" t="s">
        <v>306</v>
      </c>
      <c r="L2045">
        <v>0</v>
      </c>
      <c r="N2045" t="s">
        <v>9665</v>
      </c>
      <c r="P2045" t="s">
        <v>2538</v>
      </c>
      <c r="AE2045">
        <v>0</v>
      </c>
      <c r="AH2045" t="s">
        <v>30</v>
      </c>
      <c r="AS2045" t="s">
        <v>41</v>
      </c>
      <c r="AV2045" t="s">
        <v>9287</v>
      </c>
      <c r="AW2045" t="s">
        <v>9288</v>
      </c>
      <c r="BA2045" t="s">
        <v>9289</v>
      </c>
      <c r="BB2045" t="s">
        <v>64</v>
      </c>
    </row>
    <row r="2046" spans="1:54" x14ac:dyDescent="0.3">
      <c r="A2046">
        <v>39</v>
      </c>
      <c r="B2046" t="s">
        <v>223</v>
      </c>
      <c r="C2046" s="1">
        <v>40763</v>
      </c>
      <c r="D2046">
        <v>8</v>
      </c>
      <c r="E2046" t="s">
        <v>212</v>
      </c>
      <c r="F2046" t="s">
        <v>73</v>
      </c>
      <c r="G2046">
        <v>0</v>
      </c>
      <c r="H2046">
        <v>2011</v>
      </c>
      <c r="J2046" t="s">
        <v>80</v>
      </c>
      <c r="K2046" t="s">
        <v>81</v>
      </c>
      <c r="L2046">
        <v>1</v>
      </c>
      <c r="M2046" t="s">
        <v>58</v>
      </c>
      <c r="N2046" t="s">
        <v>9665</v>
      </c>
      <c r="AE2046">
        <v>1</v>
      </c>
      <c r="AI2046" t="s">
        <v>31</v>
      </c>
      <c r="AM2046" t="s">
        <v>82</v>
      </c>
      <c r="AT2046" t="s">
        <v>75</v>
      </c>
      <c r="AV2046" t="s">
        <v>224</v>
      </c>
      <c r="BA2046" t="s">
        <v>85</v>
      </c>
      <c r="BB2046" t="s">
        <v>64</v>
      </c>
    </row>
    <row r="2047" spans="1:54" x14ac:dyDescent="0.3">
      <c r="A2047">
        <v>331</v>
      </c>
      <c r="B2047" t="s">
        <v>1409</v>
      </c>
      <c r="C2047" s="1">
        <v>41156</v>
      </c>
      <c r="D2047">
        <v>9</v>
      </c>
      <c r="E2047" t="s">
        <v>263</v>
      </c>
      <c r="F2047" t="s">
        <v>100</v>
      </c>
      <c r="G2047">
        <v>3</v>
      </c>
      <c r="H2047">
        <v>2012</v>
      </c>
      <c r="J2047" t="s">
        <v>94</v>
      </c>
      <c r="K2047" t="s">
        <v>81</v>
      </c>
      <c r="L2047">
        <v>2</v>
      </c>
      <c r="M2047" t="s">
        <v>58</v>
      </c>
      <c r="N2047" t="s">
        <v>9665</v>
      </c>
      <c r="AE2047">
        <v>2</v>
      </c>
      <c r="AI2047" t="s">
        <v>31</v>
      </c>
      <c r="AM2047" t="s">
        <v>82</v>
      </c>
      <c r="AT2047" t="s">
        <v>75</v>
      </c>
      <c r="AV2047" t="s">
        <v>1410</v>
      </c>
      <c r="AW2047" t="s">
        <v>1411</v>
      </c>
      <c r="BA2047" t="s">
        <v>98</v>
      </c>
      <c r="BB2047" t="s">
        <v>64</v>
      </c>
    </row>
    <row r="2048" spans="1:54" x14ac:dyDescent="0.3">
      <c r="A2048">
        <v>680</v>
      </c>
      <c r="B2048" t="s">
        <v>2544</v>
      </c>
      <c r="C2048" s="1">
        <v>41773</v>
      </c>
      <c r="D2048">
        <v>5</v>
      </c>
      <c r="E2048" t="s">
        <v>55</v>
      </c>
      <c r="F2048" t="s">
        <v>169</v>
      </c>
      <c r="H2048">
        <v>2014</v>
      </c>
      <c r="I2048" t="s">
        <v>2545</v>
      </c>
      <c r="J2048" t="s">
        <v>2546</v>
      </c>
      <c r="K2048" t="s">
        <v>57</v>
      </c>
      <c r="L2048">
        <v>1</v>
      </c>
      <c r="M2048" t="s">
        <v>58</v>
      </c>
      <c r="N2048" t="s">
        <v>9665</v>
      </c>
      <c r="AE2048">
        <v>0</v>
      </c>
      <c r="AR2048" t="s">
        <v>40</v>
      </c>
      <c r="AS2048" t="s">
        <v>41</v>
      </c>
      <c r="AT2048" t="s">
        <v>75</v>
      </c>
      <c r="AV2048" t="s">
        <v>2547</v>
      </c>
      <c r="AW2048" t="s">
        <v>2548</v>
      </c>
      <c r="AX2048" t="s">
        <v>2549</v>
      </c>
      <c r="AY2048">
        <v>10.996500019999999</v>
      </c>
      <c r="AZ2048">
        <v>10.403100009999999</v>
      </c>
      <c r="BA2048" t="s">
        <v>2550</v>
      </c>
      <c r="BB2048" t="s">
        <v>64</v>
      </c>
    </row>
    <row r="2049" spans="1:54" x14ac:dyDescent="0.3">
      <c r="A2049">
        <v>727</v>
      </c>
      <c r="B2049" t="s">
        <v>2729</v>
      </c>
      <c r="C2049" s="1">
        <v>41813</v>
      </c>
      <c r="D2049">
        <v>6</v>
      </c>
      <c r="E2049" t="s">
        <v>87</v>
      </c>
      <c r="F2049" t="s">
        <v>73</v>
      </c>
      <c r="H2049">
        <v>2014</v>
      </c>
      <c r="I2049" t="s">
        <v>2730</v>
      </c>
      <c r="J2049" t="s">
        <v>443</v>
      </c>
      <c r="K2049" t="s">
        <v>430</v>
      </c>
      <c r="L2049">
        <v>8</v>
      </c>
      <c r="M2049" t="s">
        <v>58</v>
      </c>
      <c r="N2049" t="s">
        <v>9665</v>
      </c>
      <c r="AE2049">
        <v>8</v>
      </c>
      <c r="AK2049" t="s">
        <v>33</v>
      </c>
      <c r="AS2049" t="s">
        <v>41</v>
      </c>
      <c r="AV2049" t="s">
        <v>2731</v>
      </c>
      <c r="AW2049" t="s">
        <v>2732</v>
      </c>
      <c r="AY2049">
        <v>11.95549011</v>
      </c>
      <c r="AZ2049">
        <v>8.4975404739999991</v>
      </c>
      <c r="BA2049" t="s">
        <v>448</v>
      </c>
      <c r="BB2049" t="s">
        <v>64</v>
      </c>
    </row>
    <row r="2050" spans="1:54" x14ac:dyDescent="0.3">
      <c r="A2050">
        <v>655</v>
      </c>
      <c r="B2050" t="s">
        <v>2441</v>
      </c>
      <c r="C2050" s="1">
        <v>41738</v>
      </c>
      <c r="D2050">
        <v>4</v>
      </c>
      <c r="E2050" t="s">
        <v>949</v>
      </c>
      <c r="F2050" t="s">
        <v>169</v>
      </c>
      <c r="H2050">
        <v>2014</v>
      </c>
      <c r="J2050" t="s">
        <v>465</v>
      </c>
      <c r="K2050" t="s">
        <v>336</v>
      </c>
      <c r="L2050">
        <v>2</v>
      </c>
      <c r="M2050" t="s">
        <v>58</v>
      </c>
      <c r="N2050" t="s">
        <v>9714</v>
      </c>
      <c r="AE2050">
        <v>2</v>
      </c>
      <c r="AI2050" t="s">
        <v>31</v>
      </c>
      <c r="AT2050" t="s">
        <v>75</v>
      </c>
      <c r="AU2050" t="s">
        <v>2442</v>
      </c>
      <c r="AV2050" t="s">
        <v>2443</v>
      </c>
      <c r="BA2050" t="s">
        <v>467</v>
      </c>
      <c r="BB2050" t="s">
        <v>64</v>
      </c>
    </row>
    <row r="2051" spans="1:54" x14ac:dyDescent="0.3">
      <c r="A2051">
        <v>721</v>
      </c>
      <c r="B2051" t="s">
        <v>2708</v>
      </c>
      <c r="C2051" s="1">
        <v>41807</v>
      </c>
      <c r="D2051">
        <v>6</v>
      </c>
      <c r="E2051" t="s">
        <v>87</v>
      </c>
      <c r="F2051" t="s">
        <v>100</v>
      </c>
      <c r="H2051">
        <v>2014</v>
      </c>
      <c r="J2051" t="s">
        <v>335</v>
      </c>
      <c r="K2051" t="s">
        <v>336</v>
      </c>
      <c r="L2051">
        <v>21</v>
      </c>
      <c r="M2051" t="s">
        <v>58</v>
      </c>
      <c r="N2051" t="s">
        <v>9714</v>
      </c>
      <c r="AE2051">
        <v>21</v>
      </c>
      <c r="AH2051" t="s">
        <v>30</v>
      </c>
      <c r="AT2051" t="s">
        <v>75</v>
      </c>
      <c r="AU2051" t="s">
        <v>2709</v>
      </c>
      <c r="AV2051" t="s">
        <v>2710</v>
      </c>
      <c r="AW2051" t="s">
        <v>2711</v>
      </c>
      <c r="AX2051" t="s">
        <v>2712</v>
      </c>
      <c r="AY2051">
        <v>11.74440002</v>
      </c>
      <c r="AZ2051">
        <v>11.962550159999999</v>
      </c>
      <c r="BA2051" t="s">
        <v>340</v>
      </c>
      <c r="BB2051" t="s">
        <v>64</v>
      </c>
    </row>
    <row r="2052" spans="1:54" x14ac:dyDescent="0.3">
      <c r="A2052">
        <v>1187</v>
      </c>
      <c r="B2052" t="s">
        <v>4458</v>
      </c>
      <c r="C2052" s="1">
        <v>42273</v>
      </c>
      <c r="D2052">
        <v>9</v>
      </c>
      <c r="E2052" t="s">
        <v>263</v>
      </c>
      <c r="F2052" t="s">
        <v>206</v>
      </c>
      <c r="H2052">
        <v>2015</v>
      </c>
      <c r="J2052" t="s">
        <v>3034</v>
      </c>
      <c r="K2052" t="s">
        <v>643</v>
      </c>
      <c r="L2052">
        <v>4</v>
      </c>
      <c r="M2052" t="s">
        <v>58</v>
      </c>
      <c r="N2052" t="s">
        <v>9677</v>
      </c>
      <c r="V2052">
        <v>3</v>
      </c>
      <c r="W2052">
        <v>1</v>
      </c>
      <c r="AH2052" t="s">
        <v>30</v>
      </c>
      <c r="AI2052" t="s">
        <v>31</v>
      </c>
      <c r="AO2052" t="s">
        <v>59</v>
      </c>
      <c r="AV2052" t="s">
        <v>4459</v>
      </c>
      <c r="AW2052" t="s">
        <v>4460</v>
      </c>
      <c r="AX2052" t="s">
        <v>4461</v>
      </c>
      <c r="AY2052">
        <v>7.8100399969999996</v>
      </c>
      <c r="AZ2052">
        <v>6.7407798769999996</v>
      </c>
      <c r="BA2052" t="s">
        <v>3036</v>
      </c>
      <c r="BB2052" t="s">
        <v>64</v>
      </c>
    </row>
    <row r="2053" spans="1:54" x14ac:dyDescent="0.3">
      <c r="A2053">
        <v>111</v>
      </c>
      <c r="B2053" t="s">
        <v>492</v>
      </c>
      <c r="C2053" s="1">
        <v>40902</v>
      </c>
      <c r="D2053">
        <v>12</v>
      </c>
      <c r="E2053" t="s">
        <v>390</v>
      </c>
      <c r="F2053" t="s">
        <v>56</v>
      </c>
      <c r="G2053">
        <v>0</v>
      </c>
      <c r="H2053">
        <v>2011</v>
      </c>
      <c r="I2053" t="s">
        <v>335</v>
      </c>
      <c r="J2053" t="s">
        <v>335</v>
      </c>
      <c r="K2053" t="s">
        <v>336</v>
      </c>
      <c r="L2053">
        <v>4</v>
      </c>
      <c r="M2053" t="s">
        <v>58</v>
      </c>
      <c r="N2053" t="s">
        <v>9677</v>
      </c>
      <c r="V2053">
        <v>1</v>
      </c>
      <c r="W2053">
        <v>3</v>
      </c>
      <c r="AH2053" t="s">
        <v>30</v>
      </c>
      <c r="AI2053" t="s">
        <v>31</v>
      </c>
      <c r="AK2053" t="s">
        <v>33</v>
      </c>
      <c r="AM2053" t="s">
        <v>82</v>
      </c>
      <c r="AO2053" t="s">
        <v>59</v>
      </c>
      <c r="AS2053" t="s">
        <v>41</v>
      </c>
      <c r="AU2053" t="s">
        <v>493</v>
      </c>
      <c r="AV2053" t="s">
        <v>494</v>
      </c>
      <c r="AW2053" t="s">
        <v>485</v>
      </c>
      <c r="AX2053" t="s">
        <v>495</v>
      </c>
      <c r="BA2053" t="s">
        <v>340</v>
      </c>
      <c r="BB2053" t="s">
        <v>64</v>
      </c>
    </row>
    <row r="2054" spans="1:54" x14ac:dyDescent="0.3">
      <c r="A2054">
        <v>222</v>
      </c>
      <c r="B2054" t="s">
        <v>966</v>
      </c>
      <c r="C2054" s="1">
        <v>41001</v>
      </c>
      <c r="D2054">
        <v>4</v>
      </c>
      <c r="E2054" t="s">
        <v>949</v>
      </c>
      <c r="F2054" t="s">
        <v>73</v>
      </c>
      <c r="G2054">
        <v>0</v>
      </c>
      <c r="H2054">
        <v>2012</v>
      </c>
      <c r="I2054" t="s">
        <v>80</v>
      </c>
      <c r="J2054" t="s">
        <v>80</v>
      </c>
      <c r="K2054" t="s">
        <v>81</v>
      </c>
      <c r="L2054">
        <v>1</v>
      </c>
      <c r="M2054" t="s">
        <v>58</v>
      </c>
      <c r="N2054" t="s">
        <v>9677</v>
      </c>
      <c r="W2054">
        <v>1</v>
      </c>
      <c r="AI2054" t="s">
        <v>31</v>
      </c>
      <c r="AM2054" t="s">
        <v>82</v>
      </c>
      <c r="AT2054" t="s">
        <v>75</v>
      </c>
      <c r="AV2054" t="s">
        <v>952</v>
      </c>
      <c r="AW2054" t="s">
        <v>967</v>
      </c>
      <c r="BA2054" t="s">
        <v>85</v>
      </c>
      <c r="BB2054" t="s">
        <v>64</v>
      </c>
    </row>
    <row r="2055" spans="1:54" x14ac:dyDescent="0.3">
      <c r="A2055">
        <v>81</v>
      </c>
      <c r="B2055" t="s">
        <v>367</v>
      </c>
      <c r="C2055" s="1">
        <v>40861</v>
      </c>
      <c r="D2055">
        <v>11</v>
      </c>
      <c r="E2055" t="s">
        <v>327</v>
      </c>
      <c r="F2055" t="s">
        <v>73</v>
      </c>
      <c r="G2055">
        <v>1</v>
      </c>
      <c r="H2055">
        <v>2011</v>
      </c>
      <c r="J2055" t="s">
        <v>80</v>
      </c>
      <c r="K2055" t="s">
        <v>81</v>
      </c>
      <c r="L2055">
        <v>1</v>
      </c>
      <c r="M2055" t="s">
        <v>58</v>
      </c>
      <c r="N2055" t="s">
        <v>9675</v>
      </c>
      <c r="AE2055">
        <v>1</v>
      </c>
      <c r="AI2055" t="s">
        <v>31</v>
      </c>
      <c r="AM2055" t="s">
        <v>82</v>
      </c>
      <c r="AT2055" t="s">
        <v>75</v>
      </c>
      <c r="AV2055" t="s">
        <v>368</v>
      </c>
      <c r="AW2055" t="s">
        <v>369</v>
      </c>
      <c r="BA2055" t="s">
        <v>85</v>
      </c>
      <c r="BB2055" t="s">
        <v>64</v>
      </c>
    </row>
    <row r="2056" spans="1:54" x14ac:dyDescent="0.3">
      <c r="A2056">
        <v>97</v>
      </c>
      <c r="B2056" t="s">
        <v>427</v>
      </c>
      <c r="C2056" s="1">
        <v>40892</v>
      </c>
      <c r="D2056">
        <v>12</v>
      </c>
      <c r="E2056" t="s">
        <v>390</v>
      </c>
      <c r="F2056" t="s">
        <v>88</v>
      </c>
      <c r="G2056">
        <v>1</v>
      </c>
      <c r="H2056">
        <v>2011</v>
      </c>
      <c r="I2056" t="s">
        <v>428</v>
      </c>
      <c r="J2056" t="s">
        <v>429</v>
      </c>
      <c r="K2056" t="s">
        <v>430</v>
      </c>
      <c r="L2056">
        <v>4</v>
      </c>
      <c r="M2056" t="s">
        <v>58</v>
      </c>
      <c r="N2056" t="s">
        <v>9675</v>
      </c>
      <c r="W2056">
        <v>4</v>
      </c>
      <c r="AI2056" t="s">
        <v>31</v>
      </c>
      <c r="AO2056" t="s">
        <v>59</v>
      </c>
      <c r="AV2056" t="s">
        <v>431</v>
      </c>
      <c r="AW2056" t="s">
        <v>432</v>
      </c>
      <c r="BA2056" t="s">
        <v>433</v>
      </c>
      <c r="BB2056" t="s">
        <v>64</v>
      </c>
    </row>
    <row r="2057" spans="1:54" x14ac:dyDescent="0.3">
      <c r="A2057">
        <v>123</v>
      </c>
      <c r="B2057" t="s">
        <v>545</v>
      </c>
      <c r="C2057" s="1">
        <v>40914</v>
      </c>
      <c r="D2057">
        <v>1</v>
      </c>
      <c r="E2057" t="s">
        <v>500</v>
      </c>
      <c r="F2057" t="s">
        <v>203</v>
      </c>
      <c r="G2057">
        <v>0</v>
      </c>
      <c r="H2057">
        <v>2012</v>
      </c>
      <c r="I2057" t="s">
        <v>80</v>
      </c>
      <c r="J2057" t="s">
        <v>80</v>
      </c>
      <c r="K2057" t="s">
        <v>81</v>
      </c>
      <c r="L2057">
        <v>2</v>
      </c>
      <c r="M2057" t="s">
        <v>58</v>
      </c>
      <c r="N2057" t="s">
        <v>9675</v>
      </c>
      <c r="AE2057">
        <v>2</v>
      </c>
      <c r="AI2057" t="s">
        <v>31</v>
      </c>
      <c r="AT2057" t="s">
        <v>75</v>
      </c>
      <c r="AV2057" t="s">
        <v>546</v>
      </c>
      <c r="AW2057" t="s">
        <v>534</v>
      </c>
      <c r="BA2057" t="s">
        <v>85</v>
      </c>
      <c r="BB2057" t="s">
        <v>64</v>
      </c>
    </row>
    <row r="2058" spans="1:54" x14ac:dyDescent="0.3">
      <c r="A2058">
        <v>168</v>
      </c>
      <c r="B2058" t="s">
        <v>743</v>
      </c>
      <c r="C2058" s="1">
        <v>40960</v>
      </c>
      <c r="D2058">
        <v>2</v>
      </c>
      <c r="E2058" t="s">
        <v>650</v>
      </c>
      <c r="F2058" t="s">
        <v>100</v>
      </c>
      <c r="G2058">
        <v>0</v>
      </c>
      <c r="H2058">
        <v>2012</v>
      </c>
      <c r="I2058" t="s">
        <v>744</v>
      </c>
      <c r="J2058" t="s">
        <v>80</v>
      </c>
      <c r="K2058" t="s">
        <v>81</v>
      </c>
      <c r="L2058">
        <v>0</v>
      </c>
      <c r="M2058" t="s">
        <v>58</v>
      </c>
      <c r="N2058" t="s">
        <v>9675</v>
      </c>
      <c r="AE2058">
        <v>0</v>
      </c>
      <c r="AL2058" t="s">
        <v>75</v>
      </c>
      <c r="AS2058" t="s">
        <v>41</v>
      </c>
      <c r="AV2058" t="s">
        <v>745</v>
      </c>
      <c r="AW2058" t="s">
        <v>746</v>
      </c>
      <c r="BA2058" t="s">
        <v>85</v>
      </c>
      <c r="BB2058" t="s">
        <v>64</v>
      </c>
    </row>
    <row r="2059" spans="1:54" x14ac:dyDescent="0.3">
      <c r="A2059">
        <v>170</v>
      </c>
      <c r="B2059" t="s">
        <v>751</v>
      </c>
      <c r="C2059" s="1">
        <v>40961</v>
      </c>
      <c r="D2059">
        <v>2</v>
      </c>
      <c r="E2059" t="s">
        <v>650</v>
      </c>
      <c r="F2059" t="s">
        <v>169</v>
      </c>
      <c r="G2059">
        <v>0</v>
      </c>
      <c r="H2059">
        <v>2012</v>
      </c>
      <c r="I2059" t="s">
        <v>603</v>
      </c>
      <c r="J2059" t="s">
        <v>80</v>
      </c>
      <c r="K2059" t="s">
        <v>81</v>
      </c>
      <c r="L2059">
        <v>0</v>
      </c>
      <c r="M2059" t="s">
        <v>58</v>
      </c>
      <c r="N2059" t="s">
        <v>9675</v>
      </c>
      <c r="AE2059">
        <v>0</v>
      </c>
      <c r="AI2059" t="s">
        <v>31</v>
      </c>
      <c r="AL2059" t="s">
        <v>75</v>
      </c>
      <c r="AS2059" t="s">
        <v>41</v>
      </c>
      <c r="AU2059" t="s">
        <v>752</v>
      </c>
      <c r="AV2059" t="s">
        <v>746</v>
      </c>
      <c r="AW2059" t="s">
        <v>745</v>
      </c>
      <c r="AX2059" t="s">
        <v>753</v>
      </c>
      <c r="BA2059" t="s">
        <v>85</v>
      </c>
      <c r="BB2059" t="s">
        <v>64</v>
      </c>
    </row>
    <row r="2060" spans="1:54" x14ac:dyDescent="0.3">
      <c r="A2060">
        <v>185</v>
      </c>
      <c r="B2060" t="s">
        <v>815</v>
      </c>
      <c r="C2060" s="1">
        <v>40967</v>
      </c>
      <c r="D2060">
        <v>2</v>
      </c>
      <c r="E2060" t="s">
        <v>650</v>
      </c>
      <c r="F2060" t="s">
        <v>100</v>
      </c>
      <c r="G2060">
        <v>0</v>
      </c>
      <c r="H2060">
        <v>2012</v>
      </c>
      <c r="I2060" t="s">
        <v>80</v>
      </c>
      <c r="J2060" t="s">
        <v>80</v>
      </c>
      <c r="K2060" t="s">
        <v>81</v>
      </c>
      <c r="L2060">
        <v>0</v>
      </c>
      <c r="M2060" t="s">
        <v>58</v>
      </c>
      <c r="N2060" t="s">
        <v>9675</v>
      </c>
      <c r="AE2060">
        <v>0</v>
      </c>
      <c r="AH2060" t="s">
        <v>30</v>
      </c>
      <c r="AI2060" t="s">
        <v>31</v>
      </c>
      <c r="AS2060" t="s">
        <v>41</v>
      </c>
      <c r="AU2060" t="s">
        <v>816</v>
      </c>
      <c r="AV2060" t="s">
        <v>817</v>
      </c>
      <c r="AW2060" t="s">
        <v>818</v>
      </c>
      <c r="AX2060" t="s">
        <v>819</v>
      </c>
      <c r="BA2060" t="s">
        <v>85</v>
      </c>
      <c r="BB2060" t="s">
        <v>64</v>
      </c>
    </row>
    <row r="2061" spans="1:54" x14ac:dyDescent="0.3">
      <c r="A2061">
        <v>187</v>
      </c>
      <c r="B2061" t="s">
        <v>824</v>
      </c>
      <c r="C2061" s="1">
        <v>40968</v>
      </c>
      <c r="D2061">
        <v>2</v>
      </c>
      <c r="E2061" t="s">
        <v>650</v>
      </c>
      <c r="F2061" t="s">
        <v>169</v>
      </c>
      <c r="G2061">
        <v>0</v>
      </c>
      <c r="H2061">
        <v>2012</v>
      </c>
      <c r="I2061" t="s">
        <v>777</v>
      </c>
      <c r="J2061" t="s">
        <v>451</v>
      </c>
      <c r="K2061" t="s">
        <v>65</v>
      </c>
      <c r="L2061">
        <v>1</v>
      </c>
      <c r="M2061" t="s">
        <v>58</v>
      </c>
      <c r="N2061" t="s">
        <v>9675</v>
      </c>
      <c r="AE2061">
        <v>1</v>
      </c>
      <c r="AI2061" t="s">
        <v>31</v>
      </c>
      <c r="AM2061" t="s">
        <v>82</v>
      </c>
      <c r="AT2061" t="s">
        <v>75</v>
      </c>
      <c r="AV2061" t="s">
        <v>825</v>
      </c>
      <c r="AW2061" t="s">
        <v>826</v>
      </c>
      <c r="BA2061" t="s">
        <v>456</v>
      </c>
      <c r="BB2061" t="s">
        <v>64</v>
      </c>
    </row>
    <row r="2062" spans="1:54" x14ac:dyDescent="0.3">
      <c r="A2062">
        <v>188</v>
      </c>
      <c r="B2062" t="s">
        <v>827</v>
      </c>
      <c r="C2062" s="1">
        <v>40969</v>
      </c>
      <c r="D2062">
        <v>3</v>
      </c>
      <c r="E2062" t="s">
        <v>828</v>
      </c>
      <c r="F2062" t="s">
        <v>88</v>
      </c>
      <c r="G2062">
        <v>0</v>
      </c>
      <c r="H2062">
        <v>2012</v>
      </c>
      <c r="I2062" t="s">
        <v>80</v>
      </c>
      <c r="J2062" t="s">
        <v>696</v>
      </c>
      <c r="K2062" t="s">
        <v>81</v>
      </c>
      <c r="L2062">
        <v>0</v>
      </c>
      <c r="M2062" t="s">
        <v>58</v>
      </c>
      <c r="N2062" t="s">
        <v>9675</v>
      </c>
      <c r="AE2062">
        <v>0</v>
      </c>
      <c r="AL2062" t="s">
        <v>75</v>
      </c>
      <c r="AS2062" t="s">
        <v>41</v>
      </c>
      <c r="AU2062" t="s">
        <v>829</v>
      </c>
      <c r="AV2062" t="s">
        <v>830</v>
      </c>
      <c r="AW2062" t="s">
        <v>831</v>
      </c>
      <c r="BA2062" t="s">
        <v>699</v>
      </c>
      <c r="BB2062" t="s">
        <v>64</v>
      </c>
    </row>
    <row r="2063" spans="1:54" x14ac:dyDescent="0.3">
      <c r="A2063">
        <v>223</v>
      </c>
      <c r="B2063" t="s">
        <v>968</v>
      </c>
      <c r="C2063" s="1">
        <v>41001</v>
      </c>
      <c r="D2063">
        <v>4</v>
      </c>
      <c r="E2063" t="s">
        <v>949</v>
      </c>
      <c r="F2063" t="s">
        <v>73</v>
      </c>
      <c r="G2063">
        <v>0</v>
      </c>
      <c r="H2063">
        <v>2012</v>
      </c>
      <c r="I2063" t="s">
        <v>969</v>
      </c>
      <c r="J2063" t="s">
        <v>443</v>
      </c>
      <c r="K2063" t="s">
        <v>430</v>
      </c>
      <c r="L2063">
        <v>1</v>
      </c>
      <c r="M2063" t="s">
        <v>58</v>
      </c>
      <c r="N2063" t="s">
        <v>9675</v>
      </c>
      <c r="AE2063">
        <v>1</v>
      </c>
      <c r="AI2063" t="s">
        <v>31</v>
      </c>
      <c r="AM2063" t="s">
        <v>82</v>
      </c>
      <c r="AT2063" t="s">
        <v>75</v>
      </c>
      <c r="AU2063" t="s">
        <v>741</v>
      </c>
      <c r="AV2063" t="s">
        <v>970</v>
      </c>
      <c r="BA2063" t="s">
        <v>448</v>
      </c>
      <c r="BB2063" t="s">
        <v>64</v>
      </c>
    </row>
    <row r="2064" spans="1:54" x14ac:dyDescent="0.3">
      <c r="A2064">
        <v>232</v>
      </c>
      <c r="B2064" t="s">
        <v>1014</v>
      </c>
      <c r="C2064" s="1">
        <v>41013</v>
      </c>
      <c r="D2064">
        <v>4</v>
      </c>
      <c r="E2064" t="s">
        <v>949</v>
      </c>
      <c r="F2064" t="s">
        <v>206</v>
      </c>
      <c r="G2064">
        <v>0</v>
      </c>
      <c r="H2064">
        <v>2012</v>
      </c>
      <c r="I2064" t="s">
        <v>1015</v>
      </c>
      <c r="J2064" t="s">
        <v>80</v>
      </c>
      <c r="K2064" t="s">
        <v>81</v>
      </c>
      <c r="L2064">
        <v>0</v>
      </c>
      <c r="M2064" t="s">
        <v>58</v>
      </c>
      <c r="N2064" t="s">
        <v>9675</v>
      </c>
      <c r="AE2064">
        <v>0</v>
      </c>
      <c r="AL2064" t="s">
        <v>75</v>
      </c>
      <c r="AS2064" t="s">
        <v>41</v>
      </c>
      <c r="AU2064" t="s">
        <v>1016</v>
      </c>
      <c r="AV2064" t="s">
        <v>1017</v>
      </c>
      <c r="BA2064" t="s">
        <v>85</v>
      </c>
      <c r="BB2064" t="s">
        <v>64</v>
      </c>
    </row>
    <row r="2065" spans="1:54" x14ac:dyDescent="0.3">
      <c r="A2065">
        <v>242</v>
      </c>
      <c r="B2065" t="s">
        <v>1050</v>
      </c>
      <c r="C2065" s="1">
        <v>41026</v>
      </c>
      <c r="D2065">
        <v>4</v>
      </c>
      <c r="E2065" t="s">
        <v>949</v>
      </c>
      <c r="F2065" t="s">
        <v>203</v>
      </c>
      <c r="G2065">
        <v>1</v>
      </c>
      <c r="H2065">
        <v>2012</v>
      </c>
      <c r="I2065" t="s">
        <v>1031</v>
      </c>
      <c r="J2065" t="s">
        <v>80</v>
      </c>
      <c r="K2065" t="s">
        <v>81</v>
      </c>
      <c r="L2065">
        <v>1</v>
      </c>
      <c r="M2065" t="s">
        <v>58</v>
      </c>
      <c r="N2065" t="s">
        <v>9675</v>
      </c>
      <c r="AE2065">
        <v>1</v>
      </c>
      <c r="AI2065" t="s">
        <v>31</v>
      </c>
      <c r="AM2065" t="s">
        <v>82</v>
      </c>
      <c r="AT2065" t="s">
        <v>75</v>
      </c>
      <c r="AU2065" t="s">
        <v>1051</v>
      </c>
      <c r="AV2065" t="s">
        <v>1052</v>
      </c>
      <c r="BA2065" t="s">
        <v>85</v>
      </c>
      <c r="BB2065" t="s">
        <v>64</v>
      </c>
    </row>
    <row r="2066" spans="1:54" x14ac:dyDescent="0.3">
      <c r="A2066">
        <v>252</v>
      </c>
      <c r="B2066" t="s">
        <v>1093</v>
      </c>
      <c r="C2066" s="1">
        <v>41037</v>
      </c>
      <c r="D2066">
        <v>5</v>
      </c>
      <c r="E2066" t="s">
        <v>55</v>
      </c>
      <c r="F2066" t="s">
        <v>100</v>
      </c>
      <c r="G2066">
        <v>1</v>
      </c>
      <c r="H2066">
        <v>2012</v>
      </c>
      <c r="I2066" t="s">
        <v>1094</v>
      </c>
      <c r="J2066" t="s">
        <v>443</v>
      </c>
      <c r="K2066" t="s">
        <v>430</v>
      </c>
      <c r="L2066">
        <v>0</v>
      </c>
      <c r="M2066" t="s">
        <v>58</v>
      </c>
      <c r="N2066" t="s">
        <v>9675</v>
      </c>
      <c r="AE2066">
        <v>0</v>
      </c>
      <c r="AH2066" t="s">
        <v>30</v>
      </c>
      <c r="AT2066" t="s">
        <v>75</v>
      </c>
      <c r="AV2066" t="s">
        <v>1095</v>
      </c>
      <c r="AW2066" t="s">
        <v>1096</v>
      </c>
      <c r="BA2066" t="s">
        <v>448</v>
      </c>
      <c r="BB2066" t="s">
        <v>64</v>
      </c>
    </row>
    <row r="2067" spans="1:54" x14ac:dyDescent="0.3">
      <c r="A2067">
        <v>260</v>
      </c>
      <c r="B2067" t="s">
        <v>1123</v>
      </c>
      <c r="C2067" s="1">
        <v>41045</v>
      </c>
      <c r="D2067">
        <v>5</v>
      </c>
      <c r="E2067" t="s">
        <v>55</v>
      </c>
      <c r="F2067" t="s">
        <v>169</v>
      </c>
      <c r="G2067">
        <v>0</v>
      </c>
      <c r="H2067">
        <v>2012</v>
      </c>
      <c r="I2067" t="s">
        <v>1124</v>
      </c>
      <c r="J2067" t="s">
        <v>436</v>
      </c>
      <c r="K2067" t="s">
        <v>430</v>
      </c>
      <c r="L2067">
        <v>0</v>
      </c>
      <c r="M2067" t="s">
        <v>58</v>
      </c>
      <c r="N2067" t="s">
        <v>9675</v>
      </c>
      <c r="AE2067">
        <v>0</v>
      </c>
      <c r="AH2067" t="s">
        <v>30</v>
      </c>
      <c r="AS2067" t="s">
        <v>41</v>
      </c>
      <c r="AV2067" t="s">
        <v>1125</v>
      </c>
      <c r="AW2067" t="s">
        <v>1126</v>
      </c>
      <c r="BA2067" t="s">
        <v>439</v>
      </c>
      <c r="BB2067" t="s">
        <v>64</v>
      </c>
    </row>
    <row r="2068" spans="1:54" x14ac:dyDescent="0.3">
      <c r="A2068">
        <v>295</v>
      </c>
      <c r="B2068" t="s">
        <v>1257</v>
      </c>
      <c r="C2068" s="1">
        <v>41112</v>
      </c>
      <c r="D2068">
        <v>7</v>
      </c>
      <c r="E2068" t="s">
        <v>154</v>
      </c>
      <c r="F2068" t="s">
        <v>56</v>
      </c>
      <c r="G2068">
        <v>0</v>
      </c>
      <c r="H2068">
        <v>2012</v>
      </c>
      <c r="I2068" t="s">
        <v>1258</v>
      </c>
      <c r="J2068" t="s">
        <v>335</v>
      </c>
      <c r="K2068" t="s">
        <v>336</v>
      </c>
      <c r="L2068">
        <v>0</v>
      </c>
      <c r="M2068" t="s">
        <v>58</v>
      </c>
      <c r="N2068" t="s">
        <v>9675</v>
      </c>
      <c r="AE2068">
        <v>0</v>
      </c>
      <c r="AL2068" t="s">
        <v>75</v>
      </c>
      <c r="AS2068" t="s">
        <v>41</v>
      </c>
      <c r="AV2068" t="s">
        <v>1259</v>
      </c>
      <c r="AW2068" t="s">
        <v>1252</v>
      </c>
      <c r="BA2068" t="s">
        <v>340</v>
      </c>
      <c r="BB2068" t="s">
        <v>64</v>
      </c>
    </row>
    <row r="2069" spans="1:54" x14ac:dyDescent="0.3">
      <c r="A2069">
        <v>341</v>
      </c>
      <c r="B2069" t="s">
        <v>1442</v>
      </c>
      <c r="C2069" s="1">
        <v>41183</v>
      </c>
      <c r="D2069">
        <v>10</v>
      </c>
      <c r="E2069" t="s">
        <v>290</v>
      </c>
      <c r="F2069" t="s">
        <v>73</v>
      </c>
      <c r="G2069">
        <v>1</v>
      </c>
      <c r="H2069">
        <v>2012</v>
      </c>
      <c r="I2069" t="s">
        <v>477</v>
      </c>
      <c r="J2069" t="s">
        <v>478</v>
      </c>
      <c r="K2069" t="s">
        <v>251</v>
      </c>
      <c r="L2069">
        <v>46</v>
      </c>
      <c r="M2069" t="s">
        <v>58</v>
      </c>
      <c r="N2069" t="s">
        <v>9675</v>
      </c>
      <c r="AE2069">
        <v>46</v>
      </c>
      <c r="AI2069" t="s">
        <v>31</v>
      </c>
      <c r="AS2069" t="s">
        <v>41</v>
      </c>
      <c r="AV2069" t="s">
        <v>1443</v>
      </c>
      <c r="AW2069" t="s">
        <v>1444</v>
      </c>
      <c r="AX2069" t="s">
        <v>1445</v>
      </c>
      <c r="BA2069" t="s">
        <v>481</v>
      </c>
      <c r="BB2069" t="s">
        <v>64</v>
      </c>
    </row>
    <row r="2070" spans="1:54" x14ac:dyDescent="0.3">
      <c r="A2070">
        <v>342</v>
      </c>
      <c r="B2070" t="s">
        <v>1446</v>
      </c>
      <c r="C2070" s="1">
        <v>41185</v>
      </c>
      <c r="D2070">
        <v>10</v>
      </c>
      <c r="E2070" t="s">
        <v>290</v>
      </c>
      <c r="F2070" t="s">
        <v>169</v>
      </c>
      <c r="G2070">
        <v>0</v>
      </c>
      <c r="H2070">
        <v>2012</v>
      </c>
      <c r="I2070" t="s">
        <v>1447</v>
      </c>
      <c r="J2070" t="s">
        <v>80</v>
      </c>
      <c r="K2070" t="s">
        <v>81</v>
      </c>
      <c r="L2070">
        <v>3</v>
      </c>
      <c r="M2070" t="s">
        <v>58</v>
      </c>
      <c r="N2070" t="s">
        <v>9675</v>
      </c>
      <c r="AE2070">
        <v>3</v>
      </c>
      <c r="AI2070" t="s">
        <v>31</v>
      </c>
      <c r="AS2070" t="s">
        <v>41</v>
      </c>
      <c r="AV2070" t="s">
        <v>1448</v>
      </c>
      <c r="AW2070" t="s">
        <v>1449</v>
      </c>
      <c r="BA2070" t="s">
        <v>85</v>
      </c>
      <c r="BB2070" t="s">
        <v>64</v>
      </c>
    </row>
    <row r="2071" spans="1:54" x14ac:dyDescent="0.3">
      <c r="A2071">
        <v>364</v>
      </c>
      <c r="B2071" t="s">
        <v>1507</v>
      </c>
      <c r="C2071" s="1">
        <v>41205</v>
      </c>
      <c r="D2071">
        <v>10</v>
      </c>
      <c r="E2071" t="s">
        <v>290</v>
      </c>
      <c r="F2071" t="s">
        <v>100</v>
      </c>
      <c r="G2071">
        <v>0</v>
      </c>
      <c r="H2071">
        <v>2012</v>
      </c>
      <c r="I2071" t="s">
        <v>465</v>
      </c>
      <c r="K2071" t="s">
        <v>336</v>
      </c>
      <c r="L2071">
        <v>7</v>
      </c>
      <c r="M2071" t="s">
        <v>58</v>
      </c>
      <c r="N2071" t="s">
        <v>9675</v>
      </c>
      <c r="W2071">
        <v>5</v>
      </c>
      <c r="AE2071">
        <v>2</v>
      </c>
      <c r="AI2071" t="s">
        <v>31</v>
      </c>
      <c r="AL2071" t="s">
        <v>75</v>
      </c>
      <c r="AS2071" t="s">
        <v>41</v>
      </c>
      <c r="AT2071" t="s">
        <v>75</v>
      </c>
      <c r="AV2071" t="s">
        <v>1508</v>
      </c>
      <c r="BA2071" t="s">
        <v>1459</v>
      </c>
      <c r="BB2071" t="s">
        <v>64</v>
      </c>
    </row>
    <row r="2072" spans="1:54" x14ac:dyDescent="0.3">
      <c r="A2072">
        <v>383</v>
      </c>
      <c r="B2072" t="s">
        <v>1560</v>
      </c>
      <c r="C2072" s="1">
        <v>41225</v>
      </c>
      <c r="D2072">
        <v>11</v>
      </c>
      <c r="E2072" t="s">
        <v>327</v>
      </c>
      <c r="F2072" t="s">
        <v>73</v>
      </c>
      <c r="G2072">
        <v>0</v>
      </c>
      <c r="H2072">
        <v>2012</v>
      </c>
      <c r="I2072" t="s">
        <v>1561</v>
      </c>
      <c r="J2072" t="s">
        <v>80</v>
      </c>
      <c r="K2072" t="s">
        <v>81</v>
      </c>
      <c r="L2072">
        <v>1</v>
      </c>
      <c r="M2072" t="s">
        <v>58</v>
      </c>
      <c r="N2072" t="s">
        <v>9675</v>
      </c>
      <c r="AE2072">
        <v>1</v>
      </c>
      <c r="AM2072" t="s">
        <v>82</v>
      </c>
      <c r="AT2072" t="s">
        <v>75</v>
      </c>
      <c r="AV2072" t="s">
        <v>1562</v>
      </c>
      <c r="AW2072" t="s">
        <v>1563</v>
      </c>
      <c r="BA2072" t="s">
        <v>85</v>
      </c>
      <c r="BB2072" t="s">
        <v>64</v>
      </c>
    </row>
    <row r="2073" spans="1:54" x14ac:dyDescent="0.3">
      <c r="A2073">
        <v>410</v>
      </c>
      <c r="B2073" t="s">
        <v>1644</v>
      </c>
      <c r="C2073" s="1">
        <v>41255</v>
      </c>
      <c r="D2073">
        <v>12</v>
      </c>
      <c r="E2073" t="s">
        <v>390</v>
      </c>
      <c r="F2073" t="s">
        <v>169</v>
      </c>
      <c r="G2073">
        <v>0</v>
      </c>
      <c r="H2073">
        <v>2012</v>
      </c>
      <c r="I2073" t="s">
        <v>879</v>
      </c>
      <c r="J2073" t="s">
        <v>879</v>
      </c>
      <c r="K2073" t="s">
        <v>81</v>
      </c>
      <c r="L2073">
        <v>5</v>
      </c>
      <c r="M2073" t="s">
        <v>58</v>
      </c>
      <c r="N2073" t="s">
        <v>9675</v>
      </c>
      <c r="AE2073">
        <v>5</v>
      </c>
      <c r="AI2073" t="s">
        <v>31</v>
      </c>
      <c r="AS2073" t="s">
        <v>41</v>
      </c>
      <c r="AV2073" t="s">
        <v>1645</v>
      </c>
      <c r="AW2073" t="s">
        <v>1646</v>
      </c>
      <c r="BA2073" t="s">
        <v>882</v>
      </c>
      <c r="BB2073" t="s">
        <v>64</v>
      </c>
    </row>
    <row r="2074" spans="1:54" x14ac:dyDescent="0.3">
      <c r="A2074">
        <v>461</v>
      </c>
      <c r="B2074" t="s">
        <v>1798</v>
      </c>
      <c r="C2074" s="1">
        <v>41351</v>
      </c>
      <c r="D2074">
        <v>3</v>
      </c>
      <c r="E2074" t="s">
        <v>828</v>
      </c>
      <c r="F2074" t="s">
        <v>73</v>
      </c>
      <c r="G2074">
        <v>0</v>
      </c>
      <c r="H2074">
        <v>2013</v>
      </c>
      <c r="I2074" t="s">
        <v>80</v>
      </c>
      <c r="J2074" t="s">
        <v>80</v>
      </c>
      <c r="K2074" t="s">
        <v>81</v>
      </c>
      <c r="L2074">
        <v>1</v>
      </c>
      <c r="M2074" t="s">
        <v>58</v>
      </c>
      <c r="N2074" t="s">
        <v>9675</v>
      </c>
      <c r="AE2074">
        <v>1</v>
      </c>
      <c r="AI2074" t="s">
        <v>31</v>
      </c>
      <c r="AS2074" t="s">
        <v>41</v>
      </c>
      <c r="AV2074" t="s">
        <v>1799</v>
      </c>
      <c r="BA2074" t="s">
        <v>85</v>
      </c>
      <c r="BB2074" t="s">
        <v>64</v>
      </c>
    </row>
    <row r="2075" spans="1:54" x14ac:dyDescent="0.3">
      <c r="A2075">
        <v>469</v>
      </c>
      <c r="B2075" t="s">
        <v>1818</v>
      </c>
      <c r="C2075" s="1">
        <v>41356</v>
      </c>
      <c r="D2075">
        <v>3</v>
      </c>
      <c r="E2075" t="s">
        <v>828</v>
      </c>
      <c r="F2075" t="s">
        <v>206</v>
      </c>
      <c r="G2075">
        <v>0</v>
      </c>
      <c r="H2075">
        <v>2013</v>
      </c>
      <c r="I2075" t="s">
        <v>1819</v>
      </c>
      <c r="J2075" t="s">
        <v>1819</v>
      </c>
      <c r="K2075" t="s">
        <v>81</v>
      </c>
      <c r="L2075">
        <v>3</v>
      </c>
      <c r="M2075" t="s">
        <v>58</v>
      </c>
      <c r="N2075" t="s">
        <v>9675</v>
      </c>
      <c r="AE2075">
        <v>3</v>
      </c>
      <c r="AI2075" t="s">
        <v>31</v>
      </c>
      <c r="AJ2075" t="s">
        <v>32</v>
      </c>
      <c r="AS2075" t="s">
        <v>41</v>
      </c>
      <c r="AV2075" t="s">
        <v>1820</v>
      </c>
      <c r="AW2075" t="s">
        <v>1821</v>
      </c>
      <c r="BA2075" t="s">
        <v>1822</v>
      </c>
      <c r="BB2075" t="s">
        <v>64</v>
      </c>
    </row>
    <row r="2076" spans="1:54" x14ac:dyDescent="0.3">
      <c r="A2076">
        <v>482</v>
      </c>
      <c r="B2076" t="s">
        <v>1863</v>
      </c>
      <c r="C2076" s="1">
        <v>41377</v>
      </c>
      <c r="D2076">
        <v>4</v>
      </c>
      <c r="E2076" t="s">
        <v>949</v>
      </c>
      <c r="F2076" t="s">
        <v>206</v>
      </c>
      <c r="G2076">
        <v>1</v>
      </c>
      <c r="H2076">
        <v>2013</v>
      </c>
      <c r="I2076" t="s">
        <v>1819</v>
      </c>
      <c r="J2076" t="s">
        <v>1819</v>
      </c>
      <c r="K2076" t="s">
        <v>81</v>
      </c>
      <c r="L2076">
        <v>3</v>
      </c>
      <c r="M2076" t="s">
        <v>58</v>
      </c>
      <c r="N2076" t="s">
        <v>9675</v>
      </c>
      <c r="AE2076">
        <v>3</v>
      </c>
      <c r="AJ2076" t="s">
        <v>32</v>
      </c>
      <c r="AS2076" t="s">
        <v>41</v>
      </c>
      <c r="AV2076" t="s">
        <v>1864</v>
      </c>
      <c r="AW2076" t="s">
        <v>1865</v>
      </c>
      <c r="BA2076" t="s">
        <v>1822</v>
      </c>
      <c r="BB2076" t="s">
        <v>64</v>
      </c>
    </row>
    <row r="2077" spans="1:54" x14ac:dyDescent="0.3">
      <c r="A2077">
        <v>507</v>
      </c>
      <c r="B2077" t="s">
        <v>1949</v>
      </c>
      <c r="C2077" s="1">
        <v>41441</v>
      </c>
      <c r="D2077">
        <v>6</v>
      </c>
      <c r="E2077" t="s">
        <v>87</v>
      </c>
      <c r="F2077" t="s">
        <v>56</v>
      </c>
      <c r="H2077">
        <v>2013</v>
      </c>
      <c r="I2077" t="s">
        <v>335</v>
      </c>
      <c r="K2077" t="s">
        <v>336</v>
      </c>
      <c r="L2077">
        <v>13</v>
      </c>
      <c r="M2077" t="s">
        <v>58</v>
      </c>
      <c r="N2077" t="s">
        <v>9675</v>
      </c>
      <c r="V2077">
        <v>2</v>
      </c>
      <c r="W2077">
        <v>2</v>
      </c>
      <c r="AE2077">
        <v>9</v>
      </c>
      <c r="AO2077" t="s">
        <v>59</v>
      </c>
      <c r="AS2077" t="s">
        <v>41</v>
      </c>
      <c r="AV2077" t="s">
        <v>1950</v>
      </c>
      <c r="AW2077" t="s">
        <v>1951</v>
      </c>
      <c r="AX2077" t="s">
        <v>1945</v>
      </c>
      <c r="BA2077" t="s">
        <v>1459</v>
      </c>
      <c r="BB2077" t="s">
        <v>64</v>
      </c>
    </row>
    <row r="2078" spans="1:54" x14ac:dyDescent="0.3">
      <c r="A2078">
        <v>509</v>
      </c>
      <c r="B2078" t="s">
        <v>1957</v>
      </c>
      <c r="C2078" s="1">
        <v>41443</v>
      </c>
      <c r="D2078">
        <v>6</v>
      </c>
      <c r="E2078" t="s">
        <v>87</v>
      </c>
      <c r="F2078" t="s">
        <v>100</v>
      </c>
      <c r="H2078">
        <v>2013</v>
      </c>
      <c r="I2078" t="s">
        <v>80</v>
      </c>
      <c r="J2078" t="s">
        <v>80</v>
      </c>
      <c r="K2078" t="s">
        <v>81</v>
      </c>
      <c r="L2078">
        <v>9</v>
      </c>
      <c r="M2078" t="s">
        <v>58</v>
      </c>
      <c r="N2078" t="s">
        <v>9675</v>
      </c>
      <c r="AE2078">
        <v>9</v>
      </c>
      <c r="AI2078" t="s">
        <v>31</v>
      </c>
      <c r="AS2078" t="s">
        <v>41</v>
      </c>
      <c r="AV2078" t="s">
        <v>1958</v>
      </c>
      <c r="AW2078" t="s">
        <v>1959</v>
      </c>
      <c r="BA2078" t="s">
        <v>85</v>
      </c>
      <c r="BB2078" t="s">
        <v>64</v>
      </c>
    </row>
    <row r="2079" spans="1:54" x14ac:dyDescent="0.3">
      <c r="A2079">
        <v>518</v>
      </c>
      <c r="B2079" t="s">
        <v>1987</v>
      </c>
      <c r="C2079" s="1">
        <v>41461</v>
      </c>
      <c r="D2079">
        <v>7</v>
      </c>
      <c r="E2079" t="s">
        <v>154</v>
      </c>
      <c r="F2079" t="s">
        <v>206</v>
      </c>
      <c r="H2079">
        <v>2013</v>
      </c>
      <c r="I2079" t="s">
        <v>1988</v>
      </c>
      <c r="K2079" t="s">
        <v>336</v>
      </c>
      <c r="L2079">
        <v>42</v>
      </c>
      <c r="M2079" t="s">
        <v>58</v>
      </c>
      <c r="N2079" t="s">
        <v>9675</v>
      </c>
      <c r="AE2079">
        <v>42</v>
      </c>
      <c r="AI2079" t="s">
        <v>31</v>
      </c>
      <c r="AS2079" t="s">
        <v>41</v>
      </c>
      <c r="AV2079" t="s">
        <v>1989</v>
      </c>
      <c r="BA2079" t="s">
        <v>1459</v>
      </c>
      <c r="BB2079" t="s">
        <v>64</v>
      </c>
    </row>
    <row r="2080" spans="1:54" x14ac:dyDescent="0.3">
      <c r="A2080">
        <v>560</v>
      </c>
      <c r="B2080" t="s">
        <v>2118</v>
      </c>
      <c r="C2080" s="1">
        <v>41546</v>
      </c>
      <c r="D2080">
        <v>9</v>
      </c>
      <c r="E2080" t="s">
        <v>263</v>
      </c>
      <c r="F2080" t="s">
        <v>56</v>
      </c>
      <c r="H2080">
        <v>2013</v>
      </c>
      <c r="I2080" t="s">
        <v>1376</v>
      </c>
      <c r="K2080" t="s">
        <v>336</v>
      </c>
      <c r="L2080">
        <v>90</v>
      </c>
      <c r="M2080" t="s">
        <v>58</v>
      </c>
      <c r="N2080" t="s">
        <v>9675</v>
      </c>
      <c r="AE2080">
        <v>90</v>
      </c>
      <c r="AI2080" t="s">
        <v>31</v>
      </c>
      <c r="AO2080" t="s">
        <v>59</v>
      </c>
      <c r="AV2080" t="s">
        <v>2115</v>
      </c>
      <c r="AW2080" t="s">
        <v>2119</v>
      </c>
      <c r="AX2080" t="s">
        <v>2120</v>
      </c>
      <c r="BA2080" t="s">
        <v>1459</v>
      </c>
      <c r="BB2080" t="s">
        <v>64</v>
      </c>
    </row>
    <row r="2081" spans="1:54" x14ac:dyDescent="0.3">
      <c r="A2081">
        <v>605</v>
      </c>
      <c r="B2081" t="s">
        <v>2260</v>
      </c>
      <c r="C2081" s="1">
        <v>41659</v>
      </c>
      <c r="D2081">
        <v>1</v>
      </c>
      <c r="E2081" t="s">
        <v>500</v>
      </c>
      <c r="F2081" t="s">
        <v>73</v>
      </c>
      <c r="H2081">
        <v>2014</v>
      </c>
      <c r="I2081" t="s">
        <v>2261</v>
      </c>
      <c r="J2081" t="s">
        <v>233</v>
      </c>
      <c r="K2081" t="s">
        <v>81</v>
      </c>
      <c r="L2081">
        <v>1</v>
      </c>
      <c r="M2081" t="s">
        <v>58</v>
      </c>
      <c r="N2081" t="s">
        <v>9675</v>
      </c>
      <c r="AE2081">
        <v>1</v>
      </c>
      <c r="AI2081" t="s">
        <v>31</v>
      </c>
      <c r="AS2081" t="s">
        <v>41</v>
      </c>
      <c r="AV2081" t="s">
        <v>2262</v>
      </c>
      <c r="BA2081" t="s">
        <v>235</v>
      </c>
      <c r="BB2081" t="s">
        <v>64</v>
      </c>
    </row>
    <row r="2082" spans="1:54" x14ac:dyDescent="0.3">
      <c r="A2082">
        <v>630</v>
      </c>
      <c r="B2082" t="s">
        <v>2351</v>
      </c>
      <c r="C2082" s="1">
        <v>41695</v>
      </c>
      <c r="D2082">
        <v>2</v>
      </c>
      <c r="E2082" t="s">
        <v>650</v>
      </c>
      <c r="F2082" t="s">
        <v>100</v>
      </c>
      <c r="H2082">
        <v>2014</v>
      </c>
      <c r="I2082" t="s">
        <v>1543</v>
      </c>
      <c r="K2082" t="s">
        <v>336</v>
      </c>
      <c r="L2082">
        <v>59</v>
      </c>
      <c r="M2082" t="s">
        <v>58</v>
      </c>
      <c r="N2082" t="s">
        <v>9675</v>
      </c>
      <c r="AE2082">
        <v>59</v>
      </c>
      <c r="AI2082" t="s">
        <v>31</v>
      </c>
      <c r="AS2082" t="s">
        <v>41</v>
      </c>
      <c r="AV2082" t="s">
        <v>2352</v>
      </c>
      <c r="AW2082" t="s">
        <v>2353</v>
      </c>
      <c r="AX2082" t="s">
        <v>2354</v>
      </c>
      <c r="BA2082" t="s">
        <v>1459</v>
      </c>
      <c r="BB2082" t="s">
        <v>64</v>
      </c>
    </row>
    <row r="2083" spans="1:54" x14ac:dyDescent="0.3">
      <c r="A2083">
        <v>657</v>
      </c>
      <c r="B2083" t="s">
        <v>2451</v>
      </c>
      <c r="C2083" s="1">
        <v>41739</v>
      </c>
      <c r="D2083">
        <v>4</v>
      </c>
      <c r="E2083" t="s">
        <v>949</v>
      </c>
      <c r="F2083" t="s">
        <v>88</v>
      </c>
      <c r="H2083">
        <v>2014</v>
      </c>
      <c r="J2083" t="s">
        <v>999</v>
      </c>
      <c r="K2083" t="s">
        <v>81</v>
      </c>
      <c r="L2083">
        <v>8</v>
      </c>
      <c r="M2083" t="s">
        <v>58</v>
      </c>
      <c r="N2083" t="s">
        <v>9675</v>
      </c>
      <c r="AE2083">
        <v>8</v>
      </c>
      <c r="AS2083" t="s">
        <v>41</v>
      </c>
      <c r="AV2083" t="s">
        <v>2452</v>
      </c>
      <c r="AW2083" t="s">
        <v>2453</v>
      </c>
      <c r="AX2083" t="s">
        <v>2454</v>
      </c>
      <c r="BA2083" t="s">
        <v>1003</v>
      </c>
      <c r="BB2083" t="s">
        <v>64</v>
      </c>
    </row>
    <row r="2084" spans="1:54" x14ac:dyDescent="0.3">
      <c r="A2084">
        <v>664</v>
      </c>
      <c r="B2084" t="s">
        <v>2474</v>
      </c>
      <c r="C2084" s="1">
        <v>41743</v>
      </c>
      <c r="D2084">
        <v>4</v>
      </c>
      <c r="E2084" t="s">
        <v>949</v>
      </c>
      <c r="F2084" t="s">
        <v>73</v>
      </c>
      <c r="H2084">
        <v>2014</v>
      </c>
      <c r="I2084" t="s">
        <v>1517</v>
      </c>
      <c r="J2084" t="s">
        <v>1517</v>
      </c>
      <c r="K2084" t="s">
        <v>81</v>
      </c>
      <c r="L2084">
        <v>2</v>
      </c>
      <c r="M2084" t="s">
        <v>58</v>
      </c>
      <c r="N2084" t="s">
        <v>9675</v>
      </c>
      <c r="W2084">
        <v>2</v>
      </c>
      <c r="AB2084">
        <v>129</v>
      </c>
      <c r="AE2084">
        <v>0</v>
      </c>
      <c r="AI2084" t="s">
        <v>31</v>
      </c>
      <c r="AS2084" t="s">
        <v>41</v>
      </c>
      <c r="AU2084" t="s">
        <v>2475</v>
      </c>
      <c r="AV2084" t="s">
        <v>2476</v>
      </c>
      <c r="AW2084" t="s">
        <v>2477</v>
      </c>
      <c r="AX2084" t="s">
        <v>2478</v>
      </c>
      <c r="AY2084">
        <v>11.798712</v>
      </c>
      <c r="AZ2084">
        <v>13.126787</v>
      </c>
      <c r="BA2084" t="s">
        <v>1519</v>
      </c>
      <c r="BB2084" t="s">
        <v>64</v>
      </c>
    </row>
    <row r="2085" spans="1:54" x14ac:dyDescent="0.3">
      <c r="A2085">
        <v>670</v>
      </c>
      <c r="B2085" t="s">
        <v>2497</v>
      </c>
      <c r="C2085" s="1">
        <v>41760</v>
      </c>
      <c r="D2085">
        <v>5</v>
      </c>
      <c r="E2085" t="s">
        <v>55</v>
      </c>
      <c r="F2085" t="s">
        <v>88</v>
      </c>
      <c r="H2085">
        <v>2014</v>
      </c>
      <c r="I2085" t="s">
        <v>2498</v>
      </c>
      <c r="J2085" t="s">
        <v>1498</v>
      </c>
      <c r="K2085" t="s">
        <v>81</v>
      </c>
      <c r="L2085">
        <v>2</v>
      </c>
      <c r="M2085" t="s">
        <v>58</v>
      </c>
      <c r="N2085" t="s">
        <v>9675</v>
      </c>
      <c r="V2085">
        <v>2</v>
      </c>
      <c r="AI2085" t="s">
        <v>31</v>
      </c>
      <c r="AS2085" t="s">
        <v>41</v>
      </c>
      <c r="AU2085" t="s">
        <v>2499</v>
      </c>
      <c r="AV2085" t="s">
        <v>2500</v>
      </c>
      <c r="AW2085" t="s">
        <v>2501</v>
      </c>
      <c r="AY2085">
        <v>11.07619953</v>
      </c>
      <c r="AZ2085">
        <v>13.69130039</v>
      </c>
      <c r="BA2085" t="s">
        <v>1499</v>
      </c>
      <c r="BB2085" t="s">
        <v>64</v>
      </c>
    </row>
    <row r="2086" spans="1:54" x14ac:dyDescent="0.3">
      <c r="A2086">
        <v>865</v>
      </c>
      <c r="B2086" t="s">
        <v>3263</v>
      </c>
      <c r="C2086" s="1">
        <v>41970</v>
      </c>
      <c r="D2086">
        <v>11</v>
      </c>
      <c r="E2086" t="s">
        <v>327</v>
      </c>
      <c r="F2086" t="s">
        <v>88</v>
      </c>
      <c r="H2086">
        <v>2014</v>
      </c>
      <c r="J2086" t="s">
        <v>478</v>
      </c>
      <c r="K2086" t="s">
        <v>251</v>
      </c>
      <c r="L2086">
        <v>40</v>
      </c>
      <c r="M2086" t="s">
        <v>58</v>
      </c>
      <c r="N2086" t="s">
        <v>9655</v>
      </c>
      <c r="W2086">
        <v>5</v>
      </c>
      <c r="AE2086">
        <v>35</v>
      </c>
      <c r="AH2086" t="s">
        <v>30</v>
      </c>
      <c r="AT2086" t="s">
        <v>75</v>
      </c>
      <c r="AV2086" t="s">
        <v>3264</v>
      </c>
      <c r="AW2086" t="s">
        <v>3265</v>
      </c>
      <c r="AX2086" t="s">
        <v>3266</v>
      </c>
      <c r="AY2086">
        <v>10.25502968</v>
      </c>
      <c r="AZ2086">
        <v>13.277830120000001</v>
      </c>
      <c r="BA2086" t="s">
        <v>481</v>
      </c>
      <c r="BB2086" t="s">
        <v>64</v>
      </c>
    </row>
    <row r="2087" spans="1:54" x14ac:dyDescent="0.3">
      <c r="A2087">
        <v>881</v>
      </c>
      <c r="B2087" t="s">
        <v>3324</v>
      </c>
      <c r="C2087" s="1">
        <v>41990</v>
      </c>
      <c r="D2087">
        <v>12</v>
      </c>
      <c r="E2087" t="s">
        <v>390</v>
      </c>
      <c r="F2087" t="s">
        <v>169</v>
      </c>
      <c r="H2087">
        <v>2014</v>
      </c>
      <c r="I2087" t="s">
        <v>3325</v>
      </c>
      <c r="J2087" t="s">
        <v>414</v>
      </c>
      <c r="K2087" t="s">
        <v>81</v>
      </c>
      <c r="L2087">
        <v>10</v>
      </c>
      <c r="M2087" t="s">
        <v>58</v>
      </c>
      <c r="N2087" t="s">
        <v>9655</v>
      </c>
      <c r="AB2087">
        <v>2</v>
      </c>
      <c r="AE2087">
        <v>10</v>
      </c>
      <c r="AI2087" t="s">
        <v>31</v>
      </c>
      <c r="AT2087" t="s">
        <v>75</v>
      </c>
      <c r="AV2087" t="s">
        <v>3326</v>
      </c>
      <c r="AW2087" t="s">
        <v>3327</v>
      </c>
      <c r="AY2087">
        <v>12.925399779999999</v>
      </c>
      <c r="AZ2087">
        <v>13.559900280000001</v>
      </c>
      <c r="BA2087" t="s">
        <v>417</v>
      </c>
      <c r="BB2087" t="s">
        <v>64</v>
      </c>
    </row>
    <row r="2088" spans="1:54" x14ac:dyDescent="0.3">
      <c r="A2088">
        <v>888</v>
      </c>
      <c r="B2088" t="s">
        <v>3347</v>
      </c>
      <c r="C2088" s="1">
        <v>41995</v>
      </c>
      <c r="D2088">
        <v>12</v>
      </c>
      <c r="E2088" t="s">
        <v>390</v>
      </c>
      <c r="F2088" t="s">
        <v>73</v>
      </c>
      <c r="H2088">
        <v>2014</v>
      </c>
      <c r="I2088" t="s">
        <v>3348</v>
      </c>
      <c r="J2088" t="s">
        <v>306</v>
      </c>
      <c r="K2088" t="s">
        <v>306</v>
      </c>
      <c r="L2088">
        <v>20</v>
      </c>
      <c r="M2088" t="s">
        <v>58</v>
      </c>
      <c r="N2088" t="s">
        <v>9655</v>
      </c>
      <c r="AE2088">
        <v>20</v>
      </c>
      <c r="AK2088" t="s">
        <v>33</v>
      </c>
      <c r="AT2088" t="s">
        <v>75</v>
      </c>
      <c r="AU2088" t="s">
        <v>3349</v>
      </c>
      <c r="AV2088" t="s">
        <v>3350</v>
      </c>
      <c r="AW2088" t="s">
        <v>3351</v>
      </c>
      <c r="AX2088" t="s">
        <v>3352</v>
      </c>
      <c r="AY2088">
        <v>10.29314995</v>
      </c>
      <c r="AZ2088">
        <v>11.16759968</v>
      </c>
      <c r="BA2088" t="s">
        <v>308</v>
      </c>
      <c r="BB2088" t="s">
        <v>64</v>
      </c>
    </row>
    <row r="2089" spans="1:54" x14ac:dyDescent="0.3">
      <c r="A2089">
        <v>920</v>
      </c>
      <c r="B2089" t="s">
        <v>3477</v>
      </c>
      <c r="C2089" s="1">
        <v>42022</v>
      </c>
      <c r="D2089">
        <v>1</v>
      </c>
      <c r="E2089" t="s">
        <v>500</v>
      </c>
      <c r="F2089" t="s">
        <v>56</v>
      </c>
      <c r="H2089">
        <v>2015</v>
      </c>
      <c r="J2089" t="s">
        <v>465</v>
      </c>
      <c r="K2089" t="s">
        <v>336</v>
      </c>
      <c r="L2089">
        <v>5</v>
      </c>
      <c r="M2089" t="s">
        <v>58</v>
      </c>
      <c r="N2089" t="s">
        <v>9655</v>
      </c>
      <c r="V2089">
        <v>1</v>
      </c>
      <c r="AE2089">
        <v>4</v>
      </c>
      <c r="AK2089" t="s">
        <v>33</v>
      </c>
      <c r="AT2089" t="s">
        <v>75</v>
      </c>
      <c r="AV2089" t="s">
        <v>3478</v>
      </c>
      <c r="AW2089" t="s">
        <v>3479</v>
      </c>
      <c r="AY2089">
        <v>11.71228981</v>
      </c>
      <c r="AZ2089">
        <v>11.070879939999999</v>
      </c>
      <c r="BA2089" t="s">
        <v>467</v>
      </c>
      <c r="BB2089" t="s">
        <v>64</v>
      </c>
    </row>
    <row r="2090" spans="1:54" x14ac:dyDescent="0.3">
      <c r="A2090">
        <v>952</v>
      </c>
      <c r="B2090" t="s">
        <v>3602</v>
      </c>
      <c r="C2090" s="1">
        <v>42050</v>
      </c>
      <c r="D2090">
        <v>2</v>
      </c>
      <c r="E2090" t="s">
        <v>650</v>
      </c>
      <c r="F2090" t="s">
        <v>56</v>
      </c>
      <c r="H2090">
        <v>2015</v>
      </c>
      <c r="J2090" t="s">
        <v>335</v>
      </c>
      <c r="K2090" t="s">
        <v>336</v>
      </c>
      <c r="L2090">
        <v>13</v>
      </c>
      <c r="M2090" t="s">
        <v>58</v>
      </c>
      <c r="N2090" t="s">
        <v>9655</v>
      </c>
      <c r="V2090">
        <v>1</v>
      </c>
      <c r="AE2090">
        <v>12</v>
      </c>
      <c r="AK2090" t="s">
        <v>33</v>
      </c>
      <c r="AT2090" t="s">
        <v>75</v>
      </c>
      <c r="AV2090" t="s">
        <v>3603</v>
      </c>
      <c r="AW2090" t="s">
        <v>3604</v>
      </c>
      <c r="AX2090" t="s">
        <v>3605</v>
      </c>
      <c r="AY2090">
        <v>11.74440002</v>
      </c>
      <c r="AZ2090">
        <v>11.962550159999999</v>
      </c>
      <c r="BA2090" t="s">
        <v>340</v>
      </c>
      <c r="BB2090" t="s">
        <v>64</v>
      </c>
    </row>
    <row r="2091" spans="1:54" x14ac:dyDescent="0.3">
      <c r="A2091">
        <v>967</v>
      </c>
      <c r="B2091" t="s">
        <v>3654</v>
      </c>
      <c r="C2091" s="1">
        <v>42059</v>
      </c>
      <c r="D2091">
        <v>2</v>
      </c>
      <c r="E2091" t="s">
        <v>650</v>
      </c>
      <c r="F2091" t="s">
        <v>100</v>
      </c>
      <c r="H2091">
        <v>2015</v>
      </c>
      <c r="J2091" t="s">
        <v>465</v>
      </c>
      <c r="K2091" t="s">
        <v>336</v>
      </c>
      <c r="L2091">
        <v>16</v>
      </c>
      <c r="M2091" t="s">
        <v>58</v>
      </c>
      <c r="N2091" t="s">
        <v>9655</v>
      </c>
      <c r="V2091">
        <v>1</v>
      </c>
      <c r="AE2091">
        <v>15</v>
      </c>
      <c r="AK2091" t="s">
        <v>33</v>
      </c>
      <c r="AT2091" t="s">
        <v>75</v>
      </c>
      <c r="AU2091" t="s">
        <v>3655</v>
      </c>
      <c r="AV2091" t="s">
        <v>3656</v>
      </c>
      <c r="AW2091" t="s">
        <v>3657</v>
      </c>
      <c r="AY2091">
        <v>11.71228981</v>
      </c>
      <c r="AZ2091">
        <v>11.070879939999999</v>
      </c>
      <c r="BA2091" t="s">
        <v>467</v>
      </c>
      <c r="BB2091" t="s">
        <v>64</v>
      </c>
    </row>
    <row r="2092" spans="1:54" x14ac:dyDescent="0.3">
      <c r="A2092">
        <v>971</v>
      </c>
      <c r="B2092" t="s">
        <v>3665</v>
      </c>
      <c r="C2092" s="1">
        <v>42061</v>
      </c>
      <c r="D2092">
        <v>2</v>
      </c>
      <c r="E2092" t="s">
        <v>650</v>
      </c>
      <c r="F2092" t="s">
        <v>88</v>
      </c>
      <c r="H2092">
        <v>2015</v>
      </c>
      <c r="J2092" t="s">
        <v>271</v>
      </c>
      <c r="K2092" t="s">
        <v>272</v>
      </c>
      <c r="L2092">
        <v>18</v>
      </c>
      <c r="M2092" t="s">
        <v>58</v>
      </c>
      <c r="N2092" t="s">
        <v>9655</v>
      </c>
      <c r="AE2092">
        <v>18</v>
      </c>
      <c r="AH2092" t="s">
        <v>30</v>
      </c>
      <c r="AS2092" t="s">
        <v>41</v>
      </c>
      <c r="AT2092" t="s">
        <v>75</v>
      </c>
      <c r="AV2092" t="s">
        <v>3666</v>
      </c>
      <c r="AW2092" t="s">
        <v>3667</v>
      </c>
      <c r="AX2092" t="s">
        <v>3668</v>
      </c>
      <c r="AY2092">
        <v>9.7448501590000003</v>
      </c>
      <c r="AZ2092">
        <v>8.8384704589999998</v>
      </c>
      <c r="BA2092" t="s">
        <v>275</v>
      </c>
      <c r="BB2092" t="s">
        <v>64</v>
      </c>
    </row>
    <row r="2093" spans="1:54" x14ac:dyDescent="0.3">
      <c r="A2093">
        <v>1013</v>
      </c>
      <c r="B2093" t="s">
        <v>3809</v>
      </c>
      <c r="C2093" s="1">
        <v>42096</v>
      </c>
      <c r="D2093">
        <v>4</v>
      </c>
      <c r="E2093" t="s">
        <v>949</v>
      </c>
      <c r="F2093" t="s">
        <v>88</v>
      </c>
      <c r="H2093">
        <v>2015</v>
      </c>
      <c r="J2093" t="s">
        <v>306</v>
      </c>
      <c r="K2093" t="s">
        <v>306</v>
      </c>
      <c r="L2093">
        <v>20</v>
      </c>
      <c r="M2093" t="s">
        <v>58</v>
      </c>
      <c r="N2093" t="s">
        <v>9655</v>
      </c>
      <c r="V2093">
        <v>1</v>
      </c>
      <c r="AE2093">
        <v>19</v>
      </c>
      <c r="AK2093" t="s">
        <v>33</v>
      </c>
      <c r="AT2093" t="s">
        <v>75</v>
      </c>
      <c r="AV2093" t="s">
        <v>3810</v>
      </c>
      <c r="AW2093" t="s">
        <v>3811</v>
      </c>
      <c r="AX2093" t="s">
        <v>3812</v>
      </c>
      <c r="AY2093">
        <v>10.293150000000001</v>
      </c>
      <c r="AZ2093">
        <v>11.16759968</v>
      </c>
      <c r="BA2093" t="s">
        <v>308</v>
      </c>
      <c r="BB2093" t="s">
        <v>64</v>
      </c>
    </row>
    <row r="2094" spans="1:54" x14ac:dyDescent="0.3">
      <c r="A2094">
        <v>1377</v>
      </c>
      <c r="B2094" t="s">
        <v>5163</v>
      </c>
      <c r="C2094" s="1">
        <v>42597</v>
      </c>
      <c r="D2094">
        <v>8</v>
      </c>
      <c r="E2094" t="s">
        <v>212</v>
      </c>
      <c r="F2094" t="s">
        <v>73</v>
      </c>
      <c r="H2094">
        <v>2016</v>
      </c>
      <c r="I2094" t="s">
        <v>5164</v>
      </c>
      <c r="J2094" t="s">
        <v>999</v>
      </c>
      <c r="K2094" t="s">
        <v>81</v>
      </c>
      <c r="L2094">
        <v>5</v>
      </c>
      <c r="M2094" t="s">
        <v>58</v>
      </c>
      <c r="N2094" t="s">
        <v>9655</v>
      </c>
      <c r="V2094">
        <v>5</v>
      </c>
      <c r="AE2094">
        <v>5</v>
      </c>
      <c r="AI2094" t="s">
        <v>31</v>
      </c>
      <c r="AT2094" t="s">
        <v>75</v>
      </c>
      <c r="AU2094" t="s">
        <v>5165</v>
      </c>
      <c r="AV2094" t="s">
        <v>5166</v>
      </c>
      <c r="AW2094" t="s">
        <v>5167</v>
      </c>
      <c r="AX2094" t="s">
        <v>5168</v>
      </c>
      <c r="AY2094">
        <v>12.04399967</v>
      </c>
      <c r="AZ2094">
        <v>13.921400070000001</v>
      </c>
      <c r="BA2094" t="s">
        <v>1003</v>
      </c>
      <c r="BB2094" t="s">
        <v>64</v>
      </c>
    </row>
    <row r="2095" spans="1:54" x14ac:dyDescent="0.3">
      <c r="A2095">
        <v>1385</v>
      </c>
      <c r="B2095" t="s">
        <v>5202</v>
      </c>
      <c r="C2095" s="1">
        <v>42623</v>
      </c>
      <c r="D2095">
        <v>9</v>
      </c>
      <c r="E2095" t="s">
        <v>263</v>
      </c>
      <c r="F2095" t="s">
        <v>206</v>
      </c>
      <c r="H2095">
        <v>2016</v>
      </c>
      <c r="I2095" t="s">
        <v>5203</v>
      </c>
      <c r="J2095" t="s">
        <v>999</v>
      </c>
      <c r="K2095" t="s">
        <v>81</v>
      </c>
      <c r="L2095">
        <v>1</v>
      </c>
      <c r="M2095" t="s">
        <v>58</v>
      </c>
      <c r="N2095" t="s">
        <v>9655</v>
      </c>
      <c r="AE2095">
        <v>1</v>
      </c>
      <c r="AI2095" t="s">
        <v>31</v>
      </c>
      <c r="AT2095" t="s">
        <v>75</v>
      </c>
      <c r="AV2095" t="s">
        <v>5204</v>
      </c>
      <c r="AY2095">
        <v>12.04399967</v>
      </c>
      <c r="AZ2095">
        <v>13.921400070000001</v>
      </c>
      <c r="BA2095" t="s">
        <v>1003</v>
      </c>
      <c r="BB2095" t="s">
        <v>64</v>
      </c>
    </row>
    <row r="2096" spans="1:54" x14ac:dyDescent="0.3">
      <c r="A2096">
        <v>1430</v>
      </c>
      <c r="B2096" t="s">
        <v>5366</v>
      </c>
      <c r="C2096" s="1">
        <v>42697</v>
      </c>
      <c r="D2096">
        <v>11</v>
      </c>
      <c r="E2096" t="s">
        <v>327</v>
      </c>
      <c r="F2096" t="s">
        <v>169</v>
      </c>
      <c r="H2096">
        <v>2016</v>
      </c>
      <c r="J2096" t="s">
        <v>80</v>
      </c>
      <c r="K2096" t="s">
        <v>81</v>
      </c>
      <c r="L2096">
        <v>2</v>
      </c>
      <c r="M2096" t="s">
        <v>58</v>
      </c>
      <c r="N2096" t="s">
        <v>9655</v>
      </c>
      <c r="V2096">
        <v>1</v>
      </c>
      <c r="AE2096">
        <v>1</v>
      </c>
      <c r="AK2096" t="s">
        <v>33</v>
      </c>
      <c r="AT2096" t="s">
        <v>75</v>
      </c>
      <c r="AV2096" t="s">
        <v>5367</v>
      </c>
      <c r="AW2096" t="s">
        <v>5368</v>
      </c>
      <c r="AX2096" t="s">
        <v>5369</v>
      </c>
      <c r="AY2096">
        <v>11.848400120000001</v>
      </c>
      <c r="AZ2096">
        <v>13.17329979</v>
      </c>
      <c r="BA2096" t="s">
        <v>85</v>
      </c>
      <c r="BB2096" t="s">
        <v>64</v>
      </c>
    </row>
    <row r="2097" spans="1:54" ht="28.8" x14ac:dyDescent="0.3">
      <c r="A2097">
        <v>1465</v>
      </c>
      <c r="B2097" s="2" t="s">
        <v>5489</v>
      </c>
      <c r="C2097" s="1">
        <v>42763</v>
      </c>
      <c r="D2097">
        <v>1</v>
      </c>
      <c r="E2097" t="s">
        <v>500</v>
      </c>
      <c r="F2097" t="s">
        <v>206</v>
      </c>
      <c r="H2097">
        <v>2017</v>
      </c>
      <c r="J2097" t="s">
        <v>117</v>
      </c>
      <c r="K2097" t="s">
        <v>81</v>
      </c>
      <c r="L2097">
        <v>20</v>
      </c>
      <c r="M2097" t="s">
        <v>58</v>
      </c>
      <c r="N2097" t="s">
        <v>9655</v>
      </c>
      <c r="AE2097">
        <v>20</v>
      </c>
      <c r="AI2097" t="s">
        <v>31</v>
      </c>
      <c r="AT2097" t="s">
        <v>75</v>
      </c>
      <c r="AV2097" t="s">
        <v>5490</v>
      </c>
      <c r="AW2097" t="s">
        <v>5491</v>
      </c>
      <c r="AY2097">
        <v>11.148200040000001</v>
      </c>
      <c r="AZ2097">
        <v>12.7560997</v>
      </c>
      <c r="BA2097" t="s">
        <v>120</v>
      </c>
      <c r="BB2097" t="s">
        <v>64</v>
      </c>
    </row>
    <row r="2098" spans="1:54" x14ac:dyDescent="0.3">
      <c r="A2098">
        <v>1601</v>
      </c>
      <c r="B2098" t="s">
        <v>5999</v>
      </c>
      <c r="C2098" s="1">
        <v>42967</v>
      </c>
      <c r="D2098">
        <v>8</v>
      </c>
      <c r="E2098" t="s">
        <v>212</v>
      </c>
      <c r="F2098" t="s">
        <v>56</v>
      </c>
      <c r="H2098">
        <v>2017</v>
      </c>
      <c r="J2098" t="s">
        <v>335</v>
      </c>
      <c r="K2098" t="s">
        <v>336</v>
      </c>
      <c r="L2098">
        <v>2</v>
      </c>
      <c r="M2098" t="s">
        <v>58</v>
      </c>
      <c r="N2098" t="s">
        <v>9655</v>
      </c>
      <c r="AE2098">
        <v>2</v>
      </c>
      <c r="AH2098" t="s">
        <v>30</v>
      </c>
      <c r="AI2098" t="s">
        <v>31</v>
      </c>
      <c r="AT2098" t="s">
        <v>75</v>
      </c>
      <c r="AV2098" t="s">
        <v>6000</v>
      </c>
      <c r="AW2098" t="s">
        <v>6001</v>
      </c>
      <c r="AY2098">
        <v>11.742300029999999</v>
      </c>
      <c r="AZ2098">
        <v>11.95750046</v>
      </c>
      <c r="BA2098" t="s">
        <v>340</v>
      </c>
      <c r="BB2098" t="s">
        <v>64</v>
      </c>
    </row>
    <row r="2099" spans="1:54" x14ac:dyDescent="0.3">
      <c r="A2099">
        <v>1706</v>
      </c>
      <c r="B2099" t="s">
        <v>6386</v>
      </c>
      <c r="C2099" s="1">
        <v>43148</v>
      </c>
      <c r="D2099">
        <v>2</v>
      </c>
      <c r="E2099" t="s">
        <v>650</v>
      </c>
      <c r="F2099" t="s">
        <v>206</v>
      </c>
      <c r="H2099">
        <v>2018</v>
      </c>
      <c r="I2099" t="s">
        <v>6387</v>
      </c>
      <c r="J2099" t="s">
        <v>117</v>
      </c>
      <c r="K2099" t="s">
        <v>81</v>
      </c>
      <c r="L2099">
        <v>0</v>
      </c>
      <c r="M2099" t="s">
        <v>58</v>
      </c>
      <c r="N2099" t="s">
        <v>9655</v>
      </c>
      <c r="AB2099">
        <v>24</v>
      </c>
      <c r="AI2099" t="s">
        <v>31</v>
      </c>
      <c r="AT2099" t="s">
        <v>75</v>
      </c>
      <c r="AU2099" t="s">
        <v>6388</v>
      </c>
      <c r="AV2099" t="s">
        <v>6389</v>
      </c>
      <c r="AW2099" t="s">
        <v>6390</v>
      </c>
      <c r="AY2099">
        <v>11.16417</v>
      </c>
      <c r="AZ2099">
        <v>12.761799809999999</v>
      </c>
      <c r="BA2099" t="s">
        <v>120</v>
      </c>
      <c r="BB2099" t="s">
        <v>64</v>
      </c>
    </row>
    <row r="2100" spans="1:54" x14ac:dyDescent="0.3">
      <c r="A2100">
        <v>1786</v>
      </c>
      <c r="B2100" t="s">
        <v>6688</v>
      </c>
      <c r="C2100" s="1">
        <v>43298</v>
      </c>
      <c r="D2100">
        <v>7</v>
      </c>
      <c r="E2100" t="s">
        <v>154</v>
      </c>
      <c r="F2100" t="s">
        <v>100</v>
      </c>
      <c r="H2100">
        <v>2018</v>
      </c>
      <c r="I2100" t="s">
        <v>6689</v>
      </c>
      <c r="J2100" t="s">
        <v>233</v>
      </c>
      <c r="K2100" t="s">
        <v>81</v>
      </c>
      <c r="L2100">
        <v>27</v>
      </c>
      <c r="M2100" t="s">
        <v>58</v>
      </c>
      <c r="N2100" t="s">
        <v>9655</v>
      </c>
      <c r="AE2100">
        <v>27</v>
      </c>
      <c r="AI2100" t="s">
        <v>31</v>
      </c>
      <c r="AL2100" t="s">
        <v>75</v>
      </c>
      <c r="AT2100" t="s">
        <v>75</v>
      </c>
      <c r="AV2100" t="s">
        <v>6690</v>
      </c>
      <c r="AW2100" t="s">
        <v>6691</v>
      </c>
      <c r="AX2100" t="s">
        <v>6692</v>
      </c>
      <c r="AY2100">
        <v>12.369809999999999</v>
      </c>
      <c r="AZ2100">
        <v>14.21105957</v>
      </c>
      <c r="BA2100" t="s">
        <v>235</v>
      </c>
      <c r="BB2100" t="s">
        <v>64</v>
      </c>
    </row>
    <row r="2101" spans="1:54" x14ac:dyDescent="0.3">
      <c r="A2101">
        <v>1805</v>
      </c>
      <c r="B2101" t="s">
        <v>6763</v>
      </c>
      <c r="C2101" s="1">
        <v>43348</v>
      </c>
      <c r="D2101">
        <v>9</v>
      </c>
      <c r="E2101" t="s">
        <v>263</v>
      </c>
      <c r="F2101" t="s">
        <v>169</v>
      </c>
      <c r="H2101">
        <v>2018</v>
      </c>
      <c r="I2101" t="s">
        <v>1827</v>
      </c>
      <c r="J2101" t="s">
        <v>1498</v>
      </c>
      <c r="K2101" t="s">
        <v>81</v>
      </c>
      <c r="L2101">
        <v>2</v>
      </c>
      <c r="M2101" t="s">
        <v>58</v>
      </c>
      <c r="N2101" t="s">
        <v>9655</v>
      </c>
      <c r="AB2101">
        <v>25</v>
      </c>
      <c r="AE2101">
        <v>2</v>
      </c>
      <c r="AI2101" t="s">
        <v>31</v>
      </c>
      <c r="AT2101" t="s">
        <v>75</v>
      </c>
      <c r="AV2101" t="s">
        <v>6764</v>
      </c>
      <c r="AW2101" t="s">
        <v>6765</v>
      </c>
      <c r="AX2101" t="s">
        <v>6766</v>
      </c>
      <c r="AY2101">
        <v>11.101979999999999</v>
      </c>
      <c r="AZ2101">
        <v>13.69266987</v>
      </c>
      <c r="BA2101" t="s">
        <v>1499</v>
      </c>
      <c r="BB2101" t="s">
        <v>64</v>
      </c>
    </row>
    <row r="2102" spans="1:54" x14ac:dyDescent="0.3">
      <c r="A2102">
        <v>1877</v>
      </c>
      <c r="B2102" t="s">
        <v>7045</v>
      </c>
      <c r="C2102" s="1">
        <v>43478</v>
      </c>
      <c r="D2102">
        <v>1</v>
      </c>
      <c r="E2102" t="s">
        <v>500</v>
      </c>
      <c r="F2102" t="s">
        <v>56</v>
      </c>
      <c r="H2102">
        <v>2019</v>
      </c>
      <c r="J2102" t="s">
        <v>736</v>
      </c>
      <c r="K2102" t="s">
        <v>81</v>
      </c>
      <c r="L2102">
        <v>0</v>
      </c>
      <c r="M2102" t="s">
        <v>58</v>
      </c>
      <c r="N2102" t="s">
        <v>9655</v>
      </c>
      <c r="AE2102">
        <v>0</v>
      </c>
      <c r="AH2102" t="s">
        <v>30</v>
      </c>
      <c r="AT2102" t="s">
        <v>75</v>
      </c>
      <c r="AV2102" t="s">
        <v>7046</v>
      </c>
      <c r="AY2102">
        <v>11.653309999999999</v>
      </c>
      <c r="AZ2102">
        <v>13.411040310000001</v>
      </c>
      <c r="BA2102" t="s">
        <v>739</v>
      </c>
      <c r="BB2102" t="s">
        <v>64</v>
      </c>
    </row>
    <row r="2103" spans="1:54" x14ac:dyDescent="0.3">
      <c r="A2103">
        <v>1888</v>
      </c>
      <c r="B2103" t="s">
        <v>7085</v>
      </c>
      <c r="C2103" s="1">
        <v>43485</v>
      </c>
      <c r="D2103">
        <v>1</v>
      </c>
      <c r="E2103" t="s">
        <v>500</v>
      </c>
      <c r="F2103" t="s">
        <v>56</v>
      </c>
      <c r="H2103">
        <v>2019</v>
      </c>
      <c r="I2103" t="s">
        <v>7086</v>
      </c>
      <c r="J2103" t="s">
        <v>736</v>
      </c>
      <c r="K2103" t="s">
        <v>81</v>
      </c>
      <c r="L2103">
        <v>1</v>
      </c>
      <c r="M2103" t="s">
        <v>58</v>
      </c>
      <c r="N2103" t="s">
        <v>9655</v>
      </c>
      <c r="AE2103">
        <v>1</v>
      </c>
      <c r="AI2103" t="s">
        <v>31</v>
      </c>
      <c r="AT2103" t="s">
        <v>75</v>
      </c>
      <c r="AV2103" t="s">
        <v>7078</v>
      </c>
      <c r="AY2103">
        <v>11.653309999999999</v>
      </c>
      <c r="AZ2103">
        <v>13.411040310000001</v>
      </c>
      <c r="BA2103" t="s">
        <v>739</v>
      </c>
      <c r="BB2103" t="s">
        <v>64</v>
      </c>
    </row>
    <row r="2104" spans="1:54" x14ac:dyDescent="0.3">
      <c r="A2104">
        <v>1895</v>
      </c>
      <c r="B2104" t="s">
        <v>7110</v>
      </c>
      <c r="C2104" s="1">
        <v>43497</v>
      </c>
      <c r="D2104">
        <v>2</v>
      </c>
      <c r="E2104" t="s">
        <v>650</v>
      </c>
      <c r="F2104" t="s">
        <v>203</v>
      </c>
      <c r="H2104">
        <v>2019</v>
      </c>
      <c r="I2104" t="s">
        <v>1543</v>
      </c>
      <c r="J2104" t="s">
        <v>1376</v>
      </c>
      <c r="K2104" t="s">
        <v>336</v>
      </c>
      <c r="L2104">
        <v>0</v>
      </c>
      <c r="M2104" t="s">
        <v>58</v>
      </c>
      <c r="N2104" t="s">
        <v>9655</v>
      </c>
      <c r="AB2104">
        <v>5</v>
      </c>
      <c r="AT2104" t="s">
        <v>75</v>
      </c>
      <c r="AU2104" t="s">
        <v>7111</v>
      </c>
      <c r="AV2104" t="s">
        <v>7112</v>
      </c>
      <c r="AY2104">
        <v>11.50333</v>
      </c>
      <c r="AZ2104">
        <v>11.93286037</v>
      </c>
      <c r="BA2104" t="s">
        <v>1378</v>
      </c>
      <c r="BB2104" t="s">
        <v>64</v>
      </c>
    </row>
    <row r="2105" spans="1:54" x14ac:dyDescent="0.3">
      <c r="A2105">
        <v>1918</v>
      </c>
      <c r="B2105" t="s">
        <v>7201</v>
      </c>
      <c r="C2105" s="1">
        <v>43530</v>
      </c>
      <c r="D2105">
        <v>3</v>
      </c>
      <c r="E2105" t="s">
        <v>828</v>
      </c>
      <c r="F2105" t="s">
        <v>169</v>
      </c>
      <c r="H2105">
        <v>2019</v>
      </c>
      <c r="J2105" t="s">
        <v>80</v>
      </c>
      <c r="K2105" t="s">
        <v>81</v>
      </c>
      <c r="L2105">
        <v>5</v>
      </c>
      <c r="M2105" t="s">
        <v>58</v>
      </c>
      <c r="N2105" t="s">
        <v>9655</v>
      </c>
      <c r="AE2105">
        <v>5</v>
      </c>
      <c r="AH2105" t="s">
        <v>30</v>
      </c>
      <c r="AT2105" t="s">
        <v>75</v>
      </c>
      <c r="AU2105" t="s">
        <v>7202</v>
      </c>
      <c r="AV2105" t="s">
        <v>7203</v>
      </c>
      <c r="AW2105" t="s">
        <v>7204</v>
      </c>
      <c r="AX2105" t="s">
        <v>7205</v>
      </c>
      <c r="AY2105">
        <v>11.836959999999999</v>
      </c>
      <c r="AZ2105">
        <v>13.144749640000001</v>
      </c>
      <c r="BA2105" t="s">
        <v>85</v>
      </c>
      <c r="BB2105" t="s">
        <v>64</v>
      </c>
    </row>
    <row r="2106" spans="1:54" x14ac:dyDescent="0.3">
      <c r="A2106">
        <v>1924</v>
      </c>
      <c r="B2106" t="s">
        <v>7226</v>
      </c>
      <c r="C2106" s="1">
        <v>43541</v>
      </c>
      <c r="D2106">
        <v>3</v>
      </c>
      <c r="E2106" t="s">
        <v>828</v>
      </c>
      <c r="F2106" t="s">
        <v>56</v>
      </c>
      <c r="H2106">
        <v>2019</v>
      </c>
      <c r="I2106" t="s">
        <v>7227</v>
      </c>
      <c r="J2106" t="s">
        <v>1498</v>
      </c>
      <c r="K2106" t="s">
        <v>81</v>
      </c>
      <c r="L2106">
        <v>8</v>
      </c>
      <c r="M2106" t="s">
        <v>58</v>
      </c>
      <c r="N2106" t="s">
        <v>9655</v>
      </c>
      <c r="AE2106">
        <v>8</v>
      </c>
      <c r="AH2106" t="s">
        <v>30</v>
      </c>
      <c r="AT2106" t="s">
        <v>75</v>
      </c>
      <c r="AV2106" t="s">
        <v>7228</v>
      </c>
      <c r="AW2106" t="s">
        <v>7229</v>
      </c>
      <c r="AX2106" t="s">
        <v>7230</v>
      </c>
      <c r="AY2106">
        <v>11.101979999999999</v>
      </c>
      <c r="AZ2106">
        <v>13.69266987</v>
      </c>
      <c r="BA2106" t="s">
        <v>1499</v>
      </c>
      <c r="BB2106" t="s">
        <v>64</v>
      </c>
    </row>
    <row r="2107" spans="1:54" x14ac:dyDescent="0.3">
      <c r="A2107">
        <v>1931</v>
      </c>
      <c r="B2107" t="s">
        <v>7255</v>
      </c>
      <c r="C2107" s="1">
        <v>43549</v>
      </c>
      <c r="D2107">
        <v>3</v>
      </c>
      <c r="E2107" t="s">
        <v>828</v>
      </c>
      <c r="F2107" t="s">
        <v>73</v>
      </c>
      <c r="H2107">
        <v>2019</v>
      </c>
      <c r="J2107" t="s">
        <v>1498</v>
      </c>
      <c r="K2107" t="s">
        <v>81</v>
      </c>
      <c r="L2107">
        <v>13</v>
      </c>
      <c r="M2107" t="s">
        <v>58</v>
      </c>
      <c r="N2107" t="s">
        <v>9655</v>
      </c>
      <c r="W2107">
        <v>13</v>
      </c>
      <c r="AH2107" t="s">
        <v>30</v>
      </c>
      <c r="AT2107" t="s">
        <v>75</v>
      </c>
      <c r="AV2107" t="s">
        <v>7256</v>
      </c>
      <c r="AY2107">
        <v>11.101979999999999</v>
      </c>
      <c r="AZ2107">
        <v>13.69266987</v>
      </c>
      <c r="BA2107" t="s">
        <v>1499</v>
      </c>
      <c r="BB2107" t="s">
        <v>64</v>
      </c>
    </row>
    <row r="2108" spans="1:54" x14ac:dyDescent="0.3">
      <c r="A2108">
        <v>2115</v>
      </c>
      <c r="B2108" t="s">
        <v>7949</v>
      </c>
      <c r="C2108" s="1">
        <v>43858</v>
      </c>
      <c r="D2108">
        <v>1</v>
      </c>
      <c r="E2108" t="s">
        <v>500</v>
      </c>
      <c r="F2108" t="s">
        <v>100</v>
      </c>
      <c r="H2108">
        <v>2020</v>
      </c>
      <c r="I2108" t="s">
        <v>3761</v>
      </c>
      <c r="J2108" t="s">
        <v>736</v>
      </c>
      <c r="K2108" t="s">
        <v>81</v>
      </c>
      <c r="L2108">
        <v>3</v>
      </c>
      <c r="M2108" t="s">
        <v>58</v>
      </c>
      <c r="N2108" t="s">
        <v>9655</v>
      </c>
      <c r="AE2108">
        <v>3</v>
      </c>
      <c r="AJ2108" t="s">
        <v>32</v>
      </c>
      <c r="AT2108" t="s">
        <v>75</v>
      </c>
      <c r="AV2108" t="s">
        <v>7950</v>
      </c>
      <c r="AW2108" t="s">
        <v>7951</v>
      </c>
      <c r="AY2108">
        <v>11.653309999999999</v>
      </c>
      <c r="AZ2108">
        <v>13.411040310000001</v>
      </c>
      <c r="BA2108" t="s">
        <v>739</v>
      </c>
      <c r="BB2108" t="s">
        <v>64</v>
      </c>
    </row>
    <row r="2109" spans="1:54" x14ac:dyDescent="0.3">
      <c r="A2109">
        <v>2145</v>
      </c>
      <c r="B2109" t="s">
        <v>8069</v>
      </c>
      <c r="C2109" s="1">
        <v>43918</v>
      </c>
      <c r="D2109">
        <v>3</v>
      </c>
      <c r="E2109" t="s">
        <v>828</v>
      </c>
      <c r="F2109" t="s">
        <v>206</v>
      </c>
      <c r="H2109">
        <v>2020</v>
      </c>
      <c r="J2109" t="s">
        <v>7367</v>
      </c>
      <c r="K2109" t="s">
        <v>81</v>
      </c>
      <c r="L2109">
        <v>6</v>
      </c>
      <c r="M2109" t="s">
        <v>58</v>
      </c>
      <c r="N2109" t="s">
        <v>9655</v>
      </c>
      <c r="AE2109">
        <v>6</v>
      </c>
      <c r="AI2109" t="s">
        <v>31</v>
      </c>
      <c r="AT2109" t="s">
        <v>75</v>
      </c>
      <c r="AV2109" t="s">
        <v>8070</v>
      </c>
      <c r="AY2109">
        <v>11.836959999999999</v>
      </c>
      <c r="AZ2109">
        <v>13.144749640000001</v>
      </c>
      <c r="BA2109" t="s">
        <v>7371</v>
      </c>
      <c r="BB2109" t="s">
        <v>64</v>
      </c>
    </row>
    <row r="2110" spans="1:54" x14ac:dyDescent="0.3">
      <c r="A2110">
        <v>2152</v>
      </c>
      <c r="B2110" t="s">
        <v>8095</v>
      </c>
      <c r="C2110" s="1">
        <v>43933</v>
      </c>
      <c r="D2110">
        <v>4</v>
      </c>
      <c r="E2110" t="s">
        <v>949</v>
      </c>
      <c r="F2110" t="s">
        <v>56</v>
      </c>
      <c r="H2110">
        <v>2020</v>
      </c>
      <c r="I2110" t="s">
        <v>3761</v>
      </c>
      <c r="J2110" t="s">
        <v>736</v>
      </c>
      <c r="K2110" t="s">
        <v>81</v>
      </c>
      <c r="L2110">
        <v>8</v>
      </c>
      <c r="M2110" t="s">
        <v>58</v>
      </c>
      <c r="N2110" t="s">
        <v>9655</v>
      </c>
      <c r="AB2110">
        <v>7</v>
      </c>
      <c r="AE2110">
        <v>8</v>
      </c>
      <c r="AI2110" t="s">
        <v>31</v>
      </c>
      <c r="AT2110" t="s">
        <v>75</v>
      </c>
      <c r="AV2110" t="s">
        <v>8096</v>
      </c>
      <c r="AW2110" t="s">
        <v>8097</v>
      </c>
      <c r="AX2110" t="s">
        <v>8098</v>
      </c>
      <c r="AY2110">
        <v>11.653309999999999</v>
      </c>
      <c r="AZ2110">
        <v>13.411040310000001</v>
      </c>
      <c r="BA2110" t="s">
        <v>739</v>
      </c>
      <c r="BB2110" t="s">
        <v>64</v>
      </c>
    </row>
    <row r="2111" spans="1:54" x14ac:dyDescent="0.3">
      <c r="A2111">
        <v>2185</v>
      </c>
      <c r="B2111" t="s">
        <v>8191</v>
      </c>
      <c r="C2111" s="1">
        <v>43992</v>
      </c>
      <c r="D2111">
        <v>6</v>
      </c>
      <c r="E2111" t="s">
        <v>87</v>
      </c>
      <c r="F2111" t="s">
        <v>169</v>
      </c>
      <c r="H2111">
        <v>2020</v>
      </c>
      <c r="I2111" t="s">
        <v>8192</v>
      </c>
      <c r="J2111" t="s">
        <v>117</v>
      </c>
      <c r="K2111" t="s">
        <v>81</v>
      </c>
      <c r="L2111">
        <v>4</v>
      </c>
      <c r="M2111" t="s">
        <v>58</v>
      </c>
      <c r="N2111" t="s">
        <v>9655</v>
      </c>
      <c r="AE2111">
        <v>4</v>
      </c>
      <c r="AI2111" t="s">
        <v>31</v>
      </c>
      <c r="AT2111" t="s">
        <v>75</v>
      </c>
      <c r="AV2111" t="s">
        <v>8193</v>
      </c>
      <c r="AY2111">
        <v>11.16417</v>
      </c>
      <c r="AZ2111">
        <v>12.761799809999999</v>
      </c>
      <c r="BA2111" t="s">
        <v>120</v>
      </c>
      <c r="BB2111" t="s">
        <v>64</v>
      </c>
    </row>
    <row r="2112" spans="1:54" x14ac:dyDescent="0.3">
      <c r="A2112">
        <v>2276</v>
      </c>
      <c r="B2112" t="s">
        <v>8500</v>
      </c>
      <c r="C2112" s="1">
        <v>44183</v>
      </c>
      <c r="D2112">
        <v>12</v>
      </c>
      <c r="E2112" t="s">
        <v>390</v>
      </c>
      <c r="F2112" t="s">
        <v>203</v>
      </c>
      <c r="H2112">
        <v>2020</v>
      </c>
      <c r="I2112" t="s">
        <v>8501</v>
      </c>
      <c r="J2112" t="s">
        <v>736</v>
      </c>
      <c r="K2112" t="s">
        <v>81</v>
      </c>
      <c r="L2112">
        <v>5</v>
      </c>
      <c r="M2112" t="s">
        <v>58</v>
      </c>
      <c r="N2112" t="s">
        <v>9655</v>
      </c>
      <c r="AB2112">
        <v>35</v>
      </c>
      <c r="AE2112">
        <v>5</v>
      </c>
      <c r="AI2112" t="s">
        <v>31</v>
      </c>
      <c r="AT2112" t="s">
        <v>75</v>
      </c>
      <c r="AV2112" t="s">
        <v>8502</v>
      </c>
      <c r="AW2112" t="s">
        <v>8503</v>
      </c>
      <c r="AX2112" t="s">
        <v>8504</v>
      </c>
      <c r="AY2112">
        <v>11.651669999999999</v>
      </c>
      <c r="AZ2112">
        <v>13.419440270000001</v>
      </c>
      <c r="BA2112" t="s">
        <v>739</v>
      </c>
      <c r="BB2112" t="s">
        <v>64</v>
      </c>
    </row>
    <row r="2113" spans="1:54" x14ac:dyDescent="0.3">
      <c r="A2113">
        <v>2288</v>
      </c>
      <c r="B2113" t="s">
        <v>8546</v>
      </c>
      <c r="C2113" s="1">
        <v>44198</v>
      </c>
      <c r="D2113">
        <v>1</v>
      </c>
      <c r="E2113" t="s">
        <v>500</v>
      </c>
      <c r="F2113" t="s">
        <v>206</v>
      </c>
      <c r="H2113">
        <v>2021</v>
      </c>
      <c r="I2113" t="s">
        <v>2374</v>
      </c>
      <c r="J2113" t="s">
        <v>736</v>
      </c>
      <c r="K2113" t="s">
        <v>81</v>
      </c>
      <c r="L2113">
        <v>0</v>
      </c>
      <c r="M2113" t="s">
        <v>58</v>
      </c>
      <c r="N2113" t="s">
        <v>9655</v>
      </c>
      <c r="AB2113">
        <v>50</v>
      </c>
      <c r="AT2113" t="s">
        <v>75</v>
      </c>
      <c r="AU2113" t="s">
        <v>8547</v>
      </c>
      <c r="AV2113" t="s">
        <v>8548</v>
      </c>
      <c r="AW2113" t="s">
        <v>8549</v>
      </c>
      <c r="AX2113" t="s">
        <v>8550</v>
      </c>
      <c r="AY2113">
        <v>11.651669999999999</v>
      </c>
      <c r="AZ2113">
        <v>13.419440270000001</v>
      </c>
      <c r="BA2113" t="s">
        <v>739</v>
      </c>
      <c r="BB2113" t="s">
        <v>64</v>
      </c>
    </row>
    <row r="2114" spans="1:54" x14ac:dyDescent="0.3">
      <c r="A2114">
        <v>2292</v>
      </c>
      <c r="B2114" t="s">
        <v>8564</v>
      </c>
      <c r="C2114" s="1">
        <v>44202</v>
      </c>
      <c r="D2114">
        <v>1</v>
      </c>
      <c r="E2114" t="s">
        <v>500</v>
      </c>
      <c r="F2114" t="s">
        <v>169</v>
      </c>
      <c r="H2114">
        <v>2021</v>
      </c>
      <c r="I2114" t="s">
        <v>8565</v>
      </c>
      <c r="J2114" t="s">
        <v>2065</v>
      </c>
      <c r="K2114" t="s">
        <v>81</v>
      </c>
      <c r="L2114">
        <v>10</v>
      </c>
      <c r="M2114" t="s">
        <v>58</v>
      </c>
      <c r="N2114" t="s">
        <v>9655</v>
      </c>
      <c r="AE2114">
        <v>10</v>
      </c>
      <c r="AI2114" t="s">
        <v>31</v>
      </c>
      <c r="AT2114" t="s">
        <v>75</v>
      </c>
      <c r="AU2114" t="s">
        <v>8566</v>
      </c>
      <c r="AV2114" t="s">
        <v>8567</v>
      </c>
      <c r="AY2114">
        <v>11.908659999999999</v>
      </c>
      <c r="AZ2114">
        <v>13.16033</v>
      </c>
      <c r="BA2114" t="s">
        <v>2068</v>
      </c>
      <c r="BB2114" t="s">
        <v>64</v>
      </c>
    </row>
    <row r="2115" spans="1:54" x14ac:dyDescent="0.3">
      <c r="A2115">
        <v>2323</v>
      </c>
      <c r="B2115" t="s">
        <v>8680</v>
      </c>
      <c r="C2115" s="1">
        <v>44252</v>
      </c>
      <c r="D2115">
        <v>2</v>
      </c>
      <c r="E2115" t="s">
        <v>650</v>
      </c>
      <c r="F2115" t="s">
        <v>88</v>
      </c>
      <c r="H2115">
        <v>2021</v>
      </c>
      <c r="I2115" t="s">
        <v>3761</v>
      </c>
      <c r="J2115" t="s">
        <v>736</v>
      </c>
      <c r="K2115" t="s">
        <v>81</v>
      </c>
      <c r="L2115">
        <v>0</v>
      </c>
      <c r="M2115" t="s">
        <v>58</v>
      </c>
      <c r="N2115" t="s">
        <v>9655</v>
      </c>
      <c r="AB2115">
        <v>24</v>
      </c>
      <c r="AI2115" t="s">
        <v>31</v>
      </c>
      <c r="AL2115" t="s">
        <v>75</v>
      </c>
      <c r="AT2115" t="s">
        <v>75</v>
      </c>
      <c r="AU2115" t="s">
        <v>8681</v>
      </c>
      <c r="AV2115" t="s">
        <v>8682</v>
      </c>
      <c r="AW2115" t="s">
        <v>8683</v>
      </c>
      <c r="AX2115" t="s">
        <v>8684</v>
      </c>
      <c r="AY2115">
        <v>11.651669999999999</v>
      </c>
      <c r="AZ2115">
        <v>13.419440270000001</v>
      </c>
      <c r="BA2115" t="s">
        <v>739</v>
      </c>
      <c r="BB2115" t="s">
        <v>64</v>
      </c>
    </row>
    <row r="2116" spans="1:54" x14ac:dyDescent="0.3">
      <c r="A2116">
        <v>2362</v>
      </c>
      <c r="B2116" t="s">
        <v>8827</v>
      </c>
      <c r="C2116" s="1">
        <v>44342</v>
      </c>
      <c r="D2116">
        <v>5</v>
      </c>
      <c r="E2116" t="s">
        <v>55</v>
      </c>
      <c r="F2116" t="s">
        <v>169</v>
      </c>
      <c r="H2116">
        <v>2021</v>
      </c>
      <c r="I2116" t="s">
        <v>347</v>
      </c>
      <c r="J2116" t="s">
        <v>348</v>
      </c>
      <c r="K2116" t="s">
        <v>81</v>
      </c>
      <c r="L2116">
        <v>0</v>
      </c>
      <c r="M2116" t="s">
        <v>58</v>
      </c>
      <c r="N2116" t="s">
        <v>9655</v>
      </c>
      <c r="AB2116">
        <v>10</v>
      </c>
      <c r="AI2116" t="s">
        <v>31</v>
      </c>
      <c r="AT2116" t="s">
        <v>75</v>
      </c>
      <c r="AU2116" t="s">
        <v>8828</v>
      </c>
      <c r="AV2116" t="s">
        <v>8829</v>
      </c>
      <c r="AY2116">
        <v>11.908659999999999</v>
      </c>
      <c r="AZ2116">
        <v>13.160327909999999</v>
      </c>
      <c r="BA2116" t="s">
        <v>351</v>
      </c>
      <c r="BB2116" t="s">
        <v>64</v>
      </c>
    </row>
    <row r="2117" spans="1:54" x14ac:dyDescent="0.3">
      <c r="A2117">
        <v>2499</v>
      </c>
      <c r="B2117" t="s">
        <v>9282</v>
      </c>
      <c r="C2117" s="1">
        <v>41197</v>
      </c>
      <c r="D2117">
        <v>10</v>
      </c>
      <c r="E2117" t="s">
        <v>290</v>
      </c>
      <c r="F2117" t="s">
        <v>73</v>
      </c>
      <c r="G2117">
        <v>1</v>
      </c>
      <c r="H2117">
        <v>2012</v>
      </c>
      <c r="I2117" t="s">
        <v>726</v>
      </c>
      <c r="K2117" t="s">
        <v>190</v>
      </c>
      <c r="L2117">
        <v>0</v>
      </c>
      <c r="N2117" t="s">
        <v>9655</v>
      </c>
      <c r="P2117">
        <v>0</v>
      </c>
      <c r="AE2117">
        <v>0</v>
      </c>
      <c r="AH2117" t="s">
        <v>30</v>
      </c>
      <c r="AT2117" t="s">
        <v>75</v>
      </c>
      <c r="AV2117" t="s">
        <v>9283</v>
      </c>
      <c r="AW2117" t="s">
        <v>9284</v>
      </c>
      <c r="BA2117" t="s">
        <v>9285</v>
      </c>
      <c r="BB2117" t="s">
        <v>64</v>
      </c>
    </row>
    <row r="2118" spans="1:54" x14ac:dyDescent="0.3">
      <c r="A2118">
        <v>7</v>
      </c>
      <c r="B2118" t="s">
        <v>104</v>
      </c>
      <c r="C2118" s="1">
        <v>40701</v>
      </c>
      <c r="D2118">
        <v>6</v>
      </c>
      <c r="E2118" t="s">
        <v>87</v>
      </c>
      <c r="F2118" t="s">
        <v>100</v>
      </c>
      <c r="G2118">
        <v>0</v>
      </c>
      <c r="H2118">
        <v>2011</v>
      </c>
      <c r="I2118" t="s">
        <v>105</v>
      </c>
      <c r="J2118" t="s">
        <v>80</v>
      </c>
      <c r="K2118" t="s">
        <v>81</v>
      </c>
      <c r="L2118">
        <v>0</v>
      </c>
      <c r="M2118" t="s">
        <v>58</v>
      </c>
      <c r="N2118" t="s">
        <v>9655</v>
      </c>
      <c r="AE2118">
        <v>0</v>
      </c>
      <c r="AH2118" t="s">
        <v>30</v>
      </c>
      <c r="AT2118" t="s">
        <v>75</v>
      </c>
      <c r="AV2118" t="s">
        <v>106</v>
      </c>
      <c r="AW2118" t="s">
        <v>107</v>
      </c>
      <c r="BA2118" t="s">
        <v>85</v>
      </c>
      <c r="BB2118" t="s">
        <v>64</v>
      </c>
    </row>
    <row r="2119" spans="1:54" x14ac:dyDescent="0.3">
      <c r="A2119">
        <v>31</v>
      </c>
      <c r="B2119" t="s">
        <v>198</v>
      </c>
      <c r="C2119" s="1">
        <v>40736</v>
      </c>
      <c r="D2119">
        <v>7</v>
      </c>
      <c r="E2119" t="s">
        <v>154</v>
      </c>
      <c r="F2119" t="s">
        <v>100</v>
      </c>
      <c r="G2119">
        <v>1</v>
      </c>
      <c r="H2119">
        <v>2011</v>
      </c>
      <c r="I2119" t="s">
        <v>199</v>
      </c>
      <c r="J2119" t="s">
        <v>80</v>
      </c>
      <c r="K2119" t="s">
        <v>81</v>
      </c>
      <c r="L2119">
        <v>5</v>
      </c>
      <c r="M2119" t="s">
        <v>58</v>
      </c>
      <c r="N2119" t="s">
        <v>9655</v>
      </c>
      <c r="V2119">
        <v>3</v>
      </c>
      <c r="W2119">
        <v>2</v>
      </c>
      <c r="AH2119" t="s">
        <v>30</v>
      </c>
      <c r="AT2119" t="s">
        <v>75</v>
      </c>
      <c r="AW2119" t="s">
        <v>200</v>
      </c>
      <c r="AX2119" t="s">
        <v>201</v>
      </c>
      <c r="BA2119" t="s">
        <v>85</v>
      </c>
      <c r="BB2119" t="s">
        <v>64</v>
      </c>
    </row>
    <row r="2120" spans="1:54" x14ac:dyDescent="0.3">
      <c r="A2120">
        <v>36</v>
      </c>
      <c r="B2120" t="s">
        <v>215</v>
      </c>
      <c r="C2120" s="1">
        <v>40759</v>
      </c>
      <c r="D2120">
        <v>8</v>
      </c>
      <c r="E2120" t="s">
        <v>212</v>
      </c>
      <c r="F2120" t="s">
        <v>88</v>
      </c>
      <c r="G2120">
        <v>1</v>
      </c>
      <c r="H2120">
        <v>2011</v>
      </c>
      <c r="J2120" t="s">
        <v>80</v>
      </c>
      <c r="K2120" t="s">
        <v>81</v>
      </c>
      <c r="L2120">
        <v>2</v>
      </c>
      <c r="M2120" t="s">
        <v>58</v>
      </c>
      <c r="N2120" t="s">
        <v>9655</v>
      </c>
      <c r="AE2120">
        <v>2</v>
      </c>
      <c r="AH2120" t="s">
        <v>30</v>
      </c>
      <c r="AI2120" t="s">
        <v>31</v>
      </c>
      <c r="AJ2120" t="s">
        <v>32</v>
      </c>
      <c r="AR2120" t="s">
        <v>40</v>
      </c>
      <c r="AV2120" t="s">
        <v>216</v>
      </c>
      <c r="AW2120" t="s">
        <v>217</v>
      </c>
      <c r="BA2120" t="s">
        <v>85</v>
      </c>
      <c r="BB2120" t="s">
        <v>64</v>
      </c>
    </row>
    <row r="2121" spans="1:54" x14ac:dyDescent="0.3">
      <c r="A2121">
        <v>140</v>
      </c>
      <c r="B2121" t="s">
        <v>612</v>
      </c>
      <c r="C2121" s="1">
        <v>40934</v>
      </c>
      <c r="D2121">
        <v>1</v>
      </c>
      <c r="E2121" t="s">
        <v>500</v>
      </c>
      <c r="F2121" t="s">
        <v>88</v>
      </c>
      <c r="G2121">
        <v>1</v>
      </c>
      <c r="H2121">
        <v>2012</v>
      </c>
      <c r="I2121" t="s">
        <v>613</v>
      </c>
      <c r="J2121" t="s">
        <v>443</v>
      </c>
      <c r="K2121" t="s">
        <v>430</v>
      </c>
      <c r="L2121">
        <v>0</v>
      </c>
      <c r="M2121" t="s">
        <v>58</v>
      </c>
      <c r="N2121" t="s">
        <v>9655</v>
      </c>
      <c r="AE2121">
        <v>0</v>
      </c>
      <c r="AH2121" t="s">
        <v>30</v>
      </c>
      <c r="AT2121" t="s">
        <v>75</v>
      </c>
      <c r="AU2121" t="s">
        <v>614</v>
      </c>
      <c r="AV2121" t="s">
        <v>615</v>
      </c>
      <c r="AW2121" t="s">
        <v>616</v>
      </c>
      <c r="AX2121" t="s">
        <v>617</v>
      </c>
      <c r="BA2121" t="s">
        <v>448</v>
      </c>
      <c r="BB2121" t="s">
        <v>64</v>
      </c>
    </row>
    <row r="2122" spans="1:54" x14ac:dyDescent="0.3">
      <c r="A2122">
        <v>460</v>
      </c>
      <c r="B2122" t="s">
        <v>1795</v>
      </c>
      <c r="C2122" s="1">
        <v>41351</v>
      </c>
      <c r="D2122">
        <v>3</v>
      </c>
      <c r="E2122" t="s">
        <v>828</v>
      </c>
      <c r="F2122" t="s">
        <v>73</v>
      </c>
      <c r="G2122">
        <v>0</v>
      </c>
      <c r="H2122">
        <v>2013</v>
      </c>
      <c r="I2122" t="s">
        <v>430</v>
      </c>
      <c r="K2122" t="s">
        <v>430</v>
      </c>
      <c r="L2122">
        <v>75</v>
      </c>
      <c r="M2122" t="s">
        <v>58</v>
      </c>
      <c r="N2122" t="s">
        <v>9655</v>
      </c>
      <c r="AE2122">
        <v>75</v>
      </c>
      <c r="AK2122" t="s">
        <v>33</v>
      </c>
      <c r="AT2122" t="s">
        <v>75</v>
      </c>
      <c r="AV2122" t="s">
        <v>1796</v>
      </c>
      <c r="AW2122" t="s">
        <v>1797</v>
      </c>
      <c r="BA2122" t="s">
        <v>1468</v>
      </c>
      <c r="BB2122" t="s">
        <v>64</v>
      </c>
    </row>
    <row r="2123" spans="1:54" x14ac:dyDescent="0.3">
      <c r="A2123">
        <v>541</v>
      </c>
      <c r="B2123" t="s">
        <v>2057</v>
      </c>
      <c r="C2123" s="1">
        <v>41518</v>
      </c>
      <c r="D2123">
        <v>9</v>
      </c>
      <c r="E2123" t="s">
        <v>263</v>
      </c>
      <c r="F2123" t="s">
        <v>56</v>
      </c>
      <c r="H2123">
        <v>2013</v>
      </c>
      <c r="I2123" t="s">
        <v>80</v>
      </c>
      <c r="J2123" t="s">
        <v>80</v>
      </c>
      <c r="K2123" t="s">
        <v>81</v>
      </c>
      <c r="L2123">
        <v>40</v>
      </c>
      <c r="M2123" t="s">
        <v>58</v>
      </c>
      <c r="N2123" t="s">
        <v>9655</v>
      </c>
      <c r="AE2123">
        <v>40</v>
      </c>
      <c r="AI2123" t="s">
        <v>31</v>
      </c>
      <c r="AJ2123" t="s">
        <v>32</v>
      </c>
      <c r="AV2123" t="s">
        <v>2058</v>
      </c>
      <c r="BA2123" t="s">
        <v>85</v>
      </c>
      <c r="BB2123" t="s">
        <v>64</v>
      </c>
    </row>
    <row r="2124" spans="1:54" x14ac:dyDescent="0.3">
      <c r="A2124">
        <v>546</v>
      </c>
      <c r="B2124" t="s">
        <v>2057</v>
      </c>
      <c r="C2124" s="1">
        <v>41525</v>
      </c>
      <c r="D2124">
        <v>9</v>
      </c>
      <c r="E2124" t="s">
        <v>263</v>
      </c>
      <c r="F2124" t="s">
        <v>56</v>
      </c>
      <c r="H2124">
        <v>2013</v>
      </c>
      <c r="I2124" t="s">
        <v>80</v>
      </c>
      <c r="J2124" t="s">
        <v>80</v>
      </c>
      <c r="K2124" t="s">
        <v>81</v>
      </c>
      <c r="L2124">
        <v>40</v>
      </c>
      <c r="M2124" t="s">
        <v>58</v>
      </c>
      <c r="N2124" t="s">
        <v>9655</v>
      </c>
      <c r="AE2124">
        <v>40</v>
      </c>
      <c r="AI2124" t="s">
        <v>31</v>
      </c>
      <c r="AJ2124" t="s">
        <v>32</v>
      </c>
      <c r="AV2124" t="s">
        <v>2058</v>
      </c>
      <c r="BA2124" t="s">
        <v>85</v>
      </c>
      <c r="BB2124" t="s">
        <v>64</v>
      </c>
    </row>
    <row r="2125" spans="1:54" x14ac:dyDescent="0.3">
      <c r="A2125">
        <v>550</v>
      </c>
      <c r="B2125" t="s">
        <v>2057</v>
      </c>
      <c r="C2125" s="1">
        <v>41532</v>
      </c>
      <c r="D2125">
        <v>9</v>
      </c>
      <c r="E2125" t="s">
        <v>263</v>
      </c>
      <c r="F2125" t="s">
        <v>56</v>
      </c>
      <c r="H2125">
        <v>2013</v>
      </c>
      <c r="I2125" t="s">
        <v>80</v>
      </c>
      <c r="J2125" t="s">
        <v>80</v>
      </c>
      <c r="K2125" t="s">
        <v>81</v>
      </c>
      <c r="L2125">
        <v>40</v>
      </c>
      <c r="M2125" t="s">
        <v>58</v>
      </c>
      <c r="N2125" t="s">
        <v>9655</v>
      </c>
      <c r="AE2125">
        <v>40</v>
      </c>
      <c r="AI2125" t="s">
        <v>31</v>
      </c>
      <c r="AJ2125" t="s">
        <v>32</v>
      </c>
      <c r="AV2125" t="s">
        <v>2058</v>
      </c>
      <c r="BA2125" t="s">
        <v>85</v>
      </c>
      <c r="BB2125" t="s">
        <v>64</v>
      </c>
    </row>
    <row r="2126" spans="1:54" x14ac:dyDescent="0.3">
      <c r="A2126">
        <v>554</v>
      </c>
      <c r="B2126" t="s">
        <v>2057</v>
      </c>
      <c r="C2126" s="1">
        <v>41539</v>
      </c>
      <c r="D2126">
        <v>9</v>
      </c>
      <c r="E2126" t="s">
        <v>263</v>
      </c>
      <c r="F2126" t="s">
        <v>56</v>
      </c>
      <c r="H2126">
        <v>2013</v>
      </c>
      <c r="I2126" t="s">
        <v>80</v>
      </c>
      <c r="J2126" t="s">
        <v>80</v>
      </c>
      <c r="K2126" t="s">
        <v>81</v>
      </c>
      <c r="L2126">
        <v>40</v>
      </c>
      <c r="M2126" t="s">
        <v>58</v>
      </c>
      <c r="N2126" t="s">
        <v>9655</v>
      </c>
      <c r="AE2126">
        <v>40</v>
      </c>
      <c r="AI2126" t="s">
        <v>31</v>
      </c>
      <c r="AJ2126" t="s">
        <v>32</v>
      </c>
      <c r="AV2126" t="s">
        <v>2058</v>
      </c>
      <c r="BA2126" t="s">
        <v>85</v>
      </c>
      <c r="BB2126" t="s">
        <v>64</v>
      </c>
    </row>
    <row r="2127" spans="1:54" x14ac:dyDescent="0.3">
      <c r="A2127">
        <v>561</v>
      </c>
      <c r="B2127" t="s">
        <v>2121</v>
      </c>
      <c r="C2127" s="1">
        <v>41547</v>
      </c>
      <c r="D2127">
        <v>9</v>
      </c>
      <c r="E2127" t="s">
        <v>263</v>
      </c>
      <c r="F2127" t="s">
        <v>73</v>
      </c>
      <c r="H2127">
        <v>2013</v>
      </c>
      <c r="I2127" t="s">
        <v>1534</v>
      </c>
      <c r="J2127" t="s">
        <v>348</v>
      </c>
      <c r="K2127" t="s">
        <v>81</v>
      </c>
      <c r="L2127">
        <v>10</v>
      </c>
      <c r="M2127" t="s">
        <v>58</v>
      </c>
      <c r="N2127" t="s">
        <v>9655</v>
      </c>
      <c r="AE2127">
        <v>10</v>
      </c>
      <c r="AJ2127" t="s">
        <v>32</v>
      </c>
      <c r="AU2127" t="s">
        <v>2122</v>
      </c>
      <c r="AV2127" t="s">
        <v>2123</v>
      </c>
      <c r="BA2127" t="s">
        <v>351</v>
      </c>
      <c r="BB2127" t="s">
        <v>64</v>
      </c>
    </row>
    <row r="2128" spans="1:54" x14ac:dyDescent="0.3">
      <c r="A2128">
        <v>567</v>
      </c>
      <c r="B2128" t="s">
        <v>2139</v>
      </c>
      <c r="C2128" s="1">
        <v>41567</v>
      </c>
      <c r="D2128">
        <v>10</v>
      </c>
      <c r="E2128" t="s">
        <v>290</v>
      </c>
      <c r="F2128" t="s">
        <v>56</v>
      </c>
      <c r="H2128">
        <v>2013</v>
      </c>
      <c r="I2128" t="s">
        <v>2140</v>
      </c>
      <c r="J2128" t="s">
        <v>999</v>
      </c>
      <c r="K2128" t="s">
        <v>81</v>
      </c>
      <c r="L2128">
        <v>19</v>
      </c>
      <c r="M2128" t="s">
        <v>58</v>
      </c>
      <c r="N2128" t="s">
        <v>9655</v>
      </c>
      <c r="AE2128">
        <v>19</v>
      </c>
      <c r="AI2128" t="s">
        <v>31</v>
      </c>
      <c r="AJ2128" t="s">
        <v>32</v>
      </c>
      <c r="AV2128" t="s">
        <v>2141</v>
      </c>
      <c r="BA2128" t="s">
        <v>1003</v>
      </c>
      <c r="BB2128" t="s">
        <v>64</v>
      </c>
    </row>
    <row r="2129" spans="1:54" x14ac:dyDescent="0.3">
      <c r="A2129">
        <v>588</v>
      </c>
      <c r="B2129" t="s">
        <v>2204</v>
      </c>
      <c r="C2129" s="1">
        <v>41617</v>
      </c>
      <c r="D2129">
        <v>12</v>
      </c>
      <c r="E2129" t="s">
        <v>390</v>
      </c>
      <c r="F2129" t="s">
        <v>73</v>
      </c>
      <c r="H2129">
        <v>2013</v>
      </c>
      <c r="J2129" t="s">
        <v>80</v>
      </c>
      <c r="K2129" t="s">
        <v>81</v>
      </c>
      <c r="L2129">
        <v>6</v>
      </c>
      <c r="M2129" t="s">
        <v>58</v>
      </c>
      <c r="N2129" t="s">
        <v>9655</v>
      </c>
      <c r="AE2129">
        <v>6</v>
      </c>
      <c r="AI2129" t="s">
        <v>31</v>
      </c>
      <c r="AT2129" t="s">
        <v>75</v>
      </c>
      <c r="AV2129" t="s">
        <v>2205</v>
      </c>
      <c r="BA2129" t="s">
        <v>85</v>
      </c>
      <c r="BB2129" t="s">
        <v>64</v>
      </c>
    </row>
    <row r="2130" spans="1:54" x14ac:dyDescent="0.3">
      <c r="A2130">
        <v>589</v>
      </c>
      <c r="B2130" t="s">
        <v>2206</v>
      </c>
      <c r="C2130" s="1">
        <v>41619</v>
      </c>
      <c r="D2130">
        <v>12</v>
      </c>
      <c r="E2130" t="s">
        <v>390</v>
      </c>
      <c r="F2130" t="s">
        <v>169</v>
      </c>
      <c r="H2130">
        <v>2013</v>
      </c>
      <c r="J2130" t="s">
        <v>80</v>
      </c>
      <c r="K2130" t="s">
        <v>81</v>
      </c>
      <c r="L2130">
        <v>12</v>
      </c>
      <c r="M2130" t="s">
        <v>58</v>
      </c>
      <c r="N2130" t="s">
        <v>9655</v>
      </c>
      <c r="AE2130">
        <v>12</v>
      </c>
      <c r="AI2130" t="s">
        <v>31</v>
      </c>
      <c r="AT2130" t="s">
        <v>75</v>
      </c>
      <c r="AV2130" t="s">
        <v>2207</v>
      </c>
      <c r="BA2130" t="s">
        <v>85</v>
      </c>
      <c r="BB2130" t="s">
        <v>64</v>
      </c>
    </row>
    <row r="2131" spans="1:54" x14ac:dyDescent="0.3">
      <c r="A2131">
        <v>614</v>
      </c>
      <c r="B2131" t="s">
        <v>2289</v>
      </c>
      <c r="C2131" s="1">
        <v>41670</v>
      </c>
      <c r="D2131">
        <v>1</v>
      </c>
      <c r="E2131" t="s">
        <v>500</v>
      </c>
      <c r="F2131" t="s">
        <v>203</v>
      </c>
      <c r="H2131">
        <v>2014</v>
      </c>
      <c r="I2131" t="s">
        <v>2290</v>
      </c>
      <c r="J2131" t="s">
        <v>1498</v>
      </c>
      <c r="K2131" t="s">
        <v>81</v>
      </c>
      <c r="L2131">
        <v>7</v>
      </c>
      <c r="M2131" t="s">
        <v>58</v>
      </c>
      <c r="N2131" t="s">
        <v>9655</v>
      </c>
      <c r="AE2131">
        <v>7</v>
      </c>
      <c r="AH2131" t="s">
        <v>30</v>
      </c>
      <c r="AU2131" t="s">
        <v>2291</v>
      </c>
      <c r="AV2131" t="s">
        <v>2292</v>
      </c>
      <c r="AW2131" t="s">
        <v>2293</v>
      </c>
      <c r="BA2131" t="s">
        <v>1499</v>
      </c>
      <c r="BB2131" t="s">
        <v>64</v>
      </c>
    </row>
    <row r="2132" spans="1:54" x14ac:dyDescent="0.3">
      <c r="A2132">
        <v>755</v>
      </c>
      <c r="B2132" t="s">
        <v>2836</v>
      </c>
      <c r="C2132" s="1">
        <v>41844</v>
      </c>
      <c r="D2132">
        <v>7</v>
      </c>
      <c r="E2132" t="s">
        <v>154</v>
      </c>
      <c r="F2132" t="s">
        <v>88</v>
      </c>
      <c r="H2132">
        <v>2014</v>
      </c>
      <c r="I2132" t="s">
        <v>613</v>
      </c>
      <c r="J2132" t="s">
        <v>443</v>
      </c>
      <c r="K2132" t="s">
        <v>430</v>
      </c>
      <c r="L2132">
        <v>5</v>
      </c>
      <c r="M2132" t="s">
        <v>58</v>
      </c>
      <c r="N2132" t="s">
        <v>9655</v>
      </c>
      <c r="AE2132">
        <v>5</v>
      </c>
      <c r="AH2132" t="s">
        <v>30</v>
      </c>
      <c r="AT2132" t="s">
        <v>75</v>
      </c>
      <c r="AV2132" t="s">
        <v>2837</v>
      </c>
      <c r="AW2132" t="s">
        <v>2838</v>
      </c>
      <c r="AY2132">
        <v>11.95549011</v>
      </c>
      <c r="AZ2132">
        <v>8.4975404739999991</v>
      </c>
      <c r="BA2132" t="s">
        <v>448</v>
      </c>
      <c r="BB2132" t="s">
        <v>64</v>
      </c>
    </row>
    <row r="2133" spans="1:54" x14ac:dyDescent="0.3">
      <c r="A2133">
        <v>809</v>
      </c>
      <c r="B2133" t="s">
        <v>3052</v>
      </c>
      <c r="C2133" s="1">
        <v>41901</v>
      </c>
      <c r="D2133">
        <v>9</v>
      </c>
      <c r="E2133" t="s">
        <v>263</v>
      </c>
      <c r="F2133" t="s">
        <v>203</v>
      </c>
      <c r="H2133">
        <v>2014</v>
      </c>
      <c r="I2133" t="s">
        <v>347</v>
      </c>
      <c r="J2133" t="s">
        <v>348</v>
      </c>
      <c r="K2133" t="s">
        <v>81</v>
      </c>
      <c r="L2133">
        <v>36</v>
      </c>
      <c r="M2133" t="s">
        <v>58</v>
      </c>
      <c r="N2133" t="s">
        <v>9683</v>
      </c>
      <c r="V2133">
        <v>13</v>
      </c>
      <c r="AE2133">
        <v>23</v>
      </c>
      <c r="AI2133" t="s">
        <v>31</v>
      </c>
      <c r="AT2133" t="s">
        <v>75</v>
      </c>
      <c r="AV2133" t="s">
        <v>3053</v>
      </c>
      <c r="AW2133" t="s">
        <v>3054</v>
      </c>
      <c r="AX2133" t="s">
        <v>3055</v>
      </c>
      <c r="AY2133">
        <v>11.808549879999999</v>
      </c>
      <c r="AZ2133">
        <v>12.491570469999999</v>
      </c>
      <c r="BA2133" t="s">
        <v>351</v>
      </c>
      <c r="BB2133" t="s">
        <v>64</v>
      </c>
    </row>
    <row r="2134" spans="1:54" x14ac:dyDescent="0.3">
      <c r="A2134">
        <v>861</v>
      </c>
      <c r="B2134" t="s">
        <v>3246</v>
      </c>
      <c r="C2134" s="1">
        <v>41963</v>
      </c>
      <c r="D2134">
        <v>11</v>
      </c>
      <c r="E2134" t="s">
        <v>327</v>
      </c>
      <c r="F2134" t="s">
        <v>88</v>
      </c>
      <c r="H2134">
        <v>2014</v>
      </c>
      <c r="I2134" t="s">
        <v>2903</v>
      </c>
      <c r="J2134" t="s">
        <v>414</v>
      </c>
      <c r="K2134" t="s">
        <v>81</v>
      </c>
      <c r="L2134">
        <v>48</v>
      </c>
      <c r="M2134" t="s">
        <v>58</v>
      </c>
      <c r="N2134" t="s">
        <v>9683</v>
      </c>
      <c r="AE2134">
        <v>48</v>
      </c>
      <c r="AI2134" t="s">
        <v>31</v>
      </c>
      <c r="AJ2134" t="s">
        <v>32</v>
      </c>
      <c r="AL2134" t="s">
        <v>75</v>
      </c>
      <c r="AT2134" t="s">
        <v>75</v>
      </c>
      <c r="AU2134" t="s">
        <v>3247</v>
      </c>
      <c r="AV2134" t="s">
        <v>3248</v>
      </c>
      <c r="AW2134" t="s">
        <v>3249</v>
      </c>
      <c r="AX2134" t="s">
        <v>3250</v>
      </c>
      <c r="AY2134">
        <v>12.925399779999999</v>
      </c>
      <c r="AZ2134">
        <v>13.559900280000001</v>
      </c>
      <c r="BA2134" t="s">
        <v>417</v>
      </c>
      <c r="BB2134" t="s">
        <v>64</v>
      </c>
    </row>
    <row r="2135" spans="1:54" x14ac:dyDescent="0.3">
      <c r="A2135">
        <v>206</v>
      </c>
      <c r="B2135" t="s">
        <v>902</v>
      </c>
      <c r="C2135" s="1">
        <v>40983</v>
      </c>
      <c r="D2135">
        <v>3</v>
      </c>
      <c r="E2135" t="s">
        <v>828</v>
      </c>
      <c r="F2135" t="s">
        <v>88</v>
      </c>
      <c r="G2135">
        <v>2</v>
      </c>
      <c r="H2135">
        <v>2012</v>
      </c>
      <c r="I2135" t="s">
        <v>80</v>
      </c>
      <c r="J2135" t="s">
        <v>80</v>
      </c>
      <c r="K2135" t="s">
        <v>81</v>
      </c>
      <c r="L2135">
        <v>2</v>
      </c>
      <c r="M2135" t="s">
        <v>58</v>
      </c>
      <c r="N2135" t="s">
        <v>9683</v>
      </c>
      <c r="W2135">
        <v>1</v>
      </c>
      <c r="X2135">
        <v>1</v>
      </c>
      <c r="AI2135" t="s">
        <v>31</v>
      </c>
      <c r="AM2135" t="s">
        <v>82</v>
      </c>
      <c r="AU2135" t="s">
        <v>741</v>
      </c>
      <c r="AV2135" t="s">
        <v>903</v>
      </c>
      <c r="BA2135" t="s">
        <v>85</v>
      </c>
      <c r="BB2135" t="s">
        <v>64</v>
      </c>
    </row>
    <row r="2136" spans="1:54" x14ac:dyDescent="0.3">
      <c r="A2136">
        <v>821</v>
      </c>
      <c r="B2136" t="s">
        <v>3096</v>
      </c>
      <c r="C2136" s="1">
        <v>41929</v>
      </c>
      <c r="D2136">
        <v>10</v>
      </c>
      <c r="E2136" t="s">
        <v>290</v>
      </c>
      <c r="F2136" t="s">
        <v>203</v>
      </c>
      <c r="H2136">
        <v>2014</v>
      </c>
      <c r="I2136" t="s">
        <v>3097</v>
      </c>
      <c r="J2136" t="s">
        <v>2007</v>
      </c>
      <c r="K2136" t="s">
        <v>81</v>
      </c>
      <c r="L2136">
        <v>2</v>
      </c>
      <c r="M2136" t="s">
        <v>58</v>
      </c>
      <c r="N2136" t="s">
        <v>9662</v>
      </c>
      <c r="AE2136">
        <v>2</v>
      </c>
      <c r="AI2136" t="s">
        <v>31</v>
      </c>
      <c r="AT2136" t="s">
        <v>75</v>
      </c>
      <c r="AV2136" t="s">
        <v>3098</v>
      </c>
      <c r="AW2136" t="s">
        <v>3099</v>
      </c>
      <c r="AX2136" t="s">
        <v>3100</v>
      </c>
      <c r="AY2136">
        <v>13.42829323</v>
      </c>
      <c r="AZ2136">
        <v>13.325674060000001</v>
      </c>
      <c r="BA2136" t="s">
        <v>2008</v>
      </c>
      <c r="BB2136" t="s">
        <v>64</v>
      </c>
    </row>
    <row r="2137" spans="1:54" x14ac:dyDescent="0.3">
      <c r="A2137">
        <v>829</v>
      </c>
      <c r="B2137" t="s">
        <v>3121</v>
      </c>
      <c r="C2137" s="1">
        <v>41934</v>
      </c>
      <c r="D2137">
        <v>10</v>
      </c>
      <c r="E2137" t="s">
        <v>290</v>
      </c>
      <c r="F2137" t="s">
        <v>169</v>
      </c>
      <c r="H2137">
        <v>2014</v>
      </c>
      <c r="I2137" t="s">
        <v>401</v>
      </c>
      <c r="J2137" t="s">
        <v>402</v>
      </c>
      <c r="K2137" t="s">
        <v>57</v>
      </c>
      <c r="L2137">
        <v>17</v>
      </c>
      <c r="M2137" t="s">
        <v>58</v>
      </c>
      <c r="N2137" t="s">
        <v>9662</v>
      </c>
      <c r="AE2137">
        <v>17</v>
      </c>
      <c r="AH2137" t="s">
        <v>30</v>
      </c>
      <c r="AT2137" t="s">
        <v>75</v>
      </c>
      <c r="AV2137" t="s">
        <v>3122</v>
      </c>
      <c r="AW2137" t="s">
        <v>3123</v>
      </c>
      <c r="AX2137" t="s">
        <v>3124</v>
      </c>
      <c r="AY2137">
        <v>11.67420006</v>
      </c>
      <c r="AZ2137">
        <v>10.193240169999999</v>
      </c>
      <c r="BA2137" t="s">
        <v>406</v>
      </c>
      <c r="BB2137" t="s">
        <v>64</v>
      </c>
    </row>
    <row r="2138" spans="1:54" x14ac:dyDescent="0.3">
      <c r="A2138">
        <v>837</v>
      </c>
      <c r="B2138" t="s">
        <v>3154</v>
      </c>
      <c r="C2138" s="1">
        <v>41943</v>
      </c>
      <c r="D2138">
        <v>10</v>
      </c>
      <c r="E2138" t="s">
        <v>290</v>
      </c>
      <c r="F2138" t="s">
        <v>203</v>
      </c>
      <c r="H2138">
        <v>2014</v>
      </c>
      <c r="J2138" t="s">
        <v>306</v>
      </c>
      <c r="K2138" t="s">
        <v>306</v>
      </c>
      <c r="L2138">
        <v>40</v>
      </c>
      <c r="M2138" t="s">
        <v>58</v>
      </c>
      <c r="N2138" t="s">
        <v>9662</v>
      </c>
      <c r="AE2138">
        <v>40</v>
      </c>
      <c r="AH2138" t="s">
        <v>30</v>
      </c>
      <c r="AT2138" t="s">
        <v>75</v>
      </c>
      <c r="AV2138" t="s">
        <v>3155</v>
      </c>
      <c r="AW2138" t="s">
        <v>3156</v>
      </c>
      <c r="AX2138" t="s">
        <v>3157</v>
      </c>
      <c r="AY2138">
        <v>10.29314995</v>
      </c>
      <c r="AZ2138">
        <v>11.16759968</v>
      </c>
      <c r="BA2138" t="s">
        <v>308</v>
      </c>
      <c r="BB2138" t="s">
        <v>64</v>
      </c>
    </row>
    <row r="2139" spans="1:54" x14ac:dyDescent="0.3">
      <c r="A2139">
        <v>855</v>
      </c>
      <c r="B2139" t="s">
        <v>3220</v>
      </c>
      <c r="C2139" s="1">
        <v>41959</v>
      </c>
      <c r="D2139">
        <v>11</v>
      </c>
      <c r="E2139" t="s">
        <v>327</v>
      </c>
      <c r="F2139" t="s">
        <v>56</v>
      </c>
      <c r="H2139">
        <v>2014</v>
      </c>
      <c r="I2139" t="s">
        <v>401</v>
      </c>
      <c r="J2139" t="s">
        <v>402</v>
      </c>
      <c r="K2139" t="s">
        <v>57</v>
      </c>
      <c r="L2139">
        <v>31</v>
      </c>
      <c r="M2139" t="s">
        <v>58</v>
      </c>
      <c r="N2139" t="s">
        <v>9662</v>
      </c>
      <c r="V2139">
        <v>3</v>
      </c>
      <c r="AE2139">
        <v>28</v>
      </c>
      <c r="AK2139" t="s">
        <v>33</v>
      </c>
      <c r="AL2139" t="s">
        <v>75</v>
      </c>
      <c r="AT2139" t="s">
        <v>75</v>
      </c>
      <c r="AU2139" t="s">
        <v>3221</v>
      </c>
      <c r="AV2139" t="s">
        <v>3222</v>
      </c>
      <c r="AW2139" t="s">
        <v>3223</v>
      </c>
      <c r="AX2139" t="s">
        <v>3224</v>
      </c>
      <c r="AY2139">
        <v>11.67420006</v>
      </c>
      <c r="AZ2139">
        <v>10.193240169999999</v>
      </c>
      <c r="BA2139" t="s">
        <v>406</v>
      </c>
      <c r="BB2139" t="s">
        <v>64</v>
      </c>
    </row>
    <row r="2140" spans="1:54" x14ac:dyDescent="0.3">
      <c r="A2140">
        <v>872</v>
      </c>
      <c r="B2140" t="s">
        <v>3286</v>
      </c>
      <c r="C2140" s="1">
        <v>41976</v>
      </c>
      <c r="D2140">
        <v>12</v>
      </c>
      <c r="E2140" t="s">
        <v>390</v>
      </c>
      <c r="F2140" t="s">
        <v>169</v>
      </c>
      <c r="H2140">
        <v>2014</v>
      </c>
      <c r="I2140" t="s">
        <v>1750</v>
      </c>
      <c r="J2140" t="s">
        <v>938</v>
      </c>
      <c r="K2140" t="s">
        <v>81</v>
      </c>
      <c r="L2140">
        <v>20</v>
      </c>
      <c r="M2140" t="s">
        <v>58</v>
      </c>
      <c r="N2140" t="s">
        <v>9662</v>
      </c>
      <c r="AB2140">
        <v>20</v>
      </c>
      <c r="AE2140">
        <v>20</v>
      </c>
      <c r="AH2140" t="s">
        <v>30</v>
      </c>
      <c r="AI2140" t="s">
        <v>31</v>
      </c>
      <c r="AT2140" t="s">
        <v>75</v>
      </c>
      <c r="AU2140" t="s">
        <v>3287</v>
      </c>
      <c r="AV2140" t="s">
        <v>3288</v>
      </c>
      <c r="AW2140" t="s">
        <v>3289</v>
      </c>
      <c r="AX2140" t="s">
        <v>3290</v>
      </c>
      <c r="AY2140">
        <v>10.65087986</v>
      </c>
      <c r="AZ2140">
        <v>12.90927029</v>
      </c>
      <c r="BA2140" t="s">
        <v>941</v>
      </c>
      <c r="BB2140" t="s">
        <v>64</v>
      </c>
    </row>
    <row r="2141" spans="1:54" x14ac:dyDescent="0.3">
      <c r="A2141">
        <v>876</v>
      </c>
      <c r="B2141" t="s">
        <v>3304</v>
      </c>
      <c r="C2141" s="1">
        <v>41983</v>
      </c>
      <c r="D2141">
        <v>12</v>
      </c>
      <c r="E2141" t="s">
        <v>390</v>
      </c>
      <c r="F2141" t="s">
        <v>169</v>
      </c>
      <c r="H2141">
        <v>2014</v>
      </c>
      <c r="J2141" t="s">
        <v>443</v>
      </c>
      <c r="K2141" t="s">
        <v>430</v>
      </c>
      <c r="L2141">
        <v>7</v>
      </c>
      <c r="M2141" t="s">
        <v>58</v>
      </c>
      <c r="N2141" t="s">
        <v>9662</v>
      </c>
      <c r="V2141">
        <v>2</v>
      </c>
      <c r="AE2141">
        <v>5</v>
      </c>
      <c r="AK2141" t="s">
        <v>33</v>
      </c>
      <c r="AT2141" t="s">
        <v>75</v>
      </c>
      <c r="AU2141" t="s">
        <v>3305</v>
      </c>
      <c r="AV2141" t="s">
        <v>3306</v>
      </c>
      <c r="AW2141" t="s">
        <v>3307</v>
      </c>
      <c r="AX2141" t="s">
        <v>3308</v>
      </c>
      <c r="AY2141">
        <v>11.95549011</v>
      </c>
      <c r="AZ2141">
        <v>8.4975404739999991</v>
      </c>
      <c r="BA2141" t="s">
        <v>448</v>
      </c>
      <c r="BB2141" t="s">
        <v>64</v>
      </c>
    </row>
    <row r="2142" spans="1:54" x14ac:dyDescent="0.3">
      <c r="A2142">
        <v>877</v>
      </c>
      <c r="B2142" t="s">
        <v>3309</v>
      </c>
      <c r="C2142" s="1">
        <v>41983</v>
      </c>
      <c r="D2142">
        <v>12</v>
      </c>
      <c r="E2142" t="s">
        <v>390</v>
      </c>
      <c r="F2142" t="s">
        <v>169</v>
      </c>
      <c r="H2142">
        <v>2014</v>
      </c>
      <c r="I2142" t="s">
        <v>3310</v>
      </c>
      <c r="J2142" t="s">
        <v>1332</v>
      </c>
      <c r="K2142" t="s">
        <v>81</v>
      </c>
      <c r="L2142">
        <v>19</v>
      </c>
      <c r="M2142" t="s">
        <v>58</v>
      </c>
      <c r="N2142" t="s">
        <v>9662</v>
      </c>
      <c r="AE2142">
        <v>19</v>
      </c>
      <c r="AI2142" t="s">
        <v>31</v>
      </c>
      <c r="AT2142" t="s">
        <v>75</v>
      </c>
      <c r="AV2142" t="s">
        <v>3311</v>
      </c>
      <c r="AW2142" t="s">
        <v>3312</v>
      </c>
      <c r="AY2142">
        <v>12.11118984</v>
      </c>
      <c r="AZ2142">
        <v>12.82495975</v>
      </c>
      <c r="BA2142" t="s">
        <v>1335</v>
      </c>
      <c r="BB2142" t="s">
        <v>64</v>
      </c>
    </row>
    <row r="2143" spans="1:54" x14ac:dyDescent="0.3">
      <c r="A2143">
        <v>898</v>
      </c>
      <c r="B2143" t="s">
        <v>3383</v>
      </c>
      <c r="C2143" s="1">
        <v>42002</v>
      </c>
      <c r="D2143">
        <v>12</v>
      </c>
      <c r="E2143" t="s">
        <v>390</v>
      </c>
      <c r="F2143" t="s">
        <v>73</v>
      </c>
      <c r="H2143">
        <v>2014</v>
      </c>
      <c r="I2143" t="s">
        <v>3384</v>
      </c>
      <c r="J2143" t="s">
        <v>1517</v>
      </c>
      <c r="K2143" t="s">
        <v>81</v>
      </c>
      <c r="L2143">
        <v>15</v>
      </c>
      <c r="M2143" t="s">
        <v>58</v>
      </c>
      <c r="N2143" t="s">
        <v>9662</v>
      </c>
      <c r="AE2143">
        <v>15</v>
      </c>
      <c r="AH2143" t="s">
        <v>30</v>
      </c>
      <c r="AI2143" t="s">
        <v>31</v>
      </c>
      <c r="AL2143" t="s">
        <v>75</v>
      </c>
      <c r="AT2143" t="s">
        <v>75</v>
      </c>
      <c r="AV2143" t="s">
        <v>3385</v>
      </c>
      <c r="AW2143" t="s">
        <v>3386</v>
      </c>
      <c r="AX2143" t="s">
        <v>3387</v>
      </c>
      <c r="AY2143">
        <v>10.868550300000001</v>
      </c>
      <c r="AZ2143">
        <v>12.847700120000001</v>
      </c>
      <c r="BA2143" t="s">
        <v>1519</v>
      </c>
      <c r="BB2143" t="s">
        <v>64</v>
      </c>
    </row>
    <row r="2144" spans="1:54" x14ac:dyDescent="0.3">
      <c r="A2144">
        <v>902</v>
      </c>
      <c r="B2144" t="s">
        <v>3398</v>
      </c>
      <c r="C2144" s="1">
        <v>42004</v>
      </c>
      <c r="D2144">
        <v>12</v>
      </c>
      <c r="E2144" t="s">
        <v>390</v>
      </c>
      <c r="F2144" t="s">
        <v>169</v>
      </c>
      <c r="H2144">
        <v>2014</v>
      </c>
      <c r="I2144" t="s">
        <v>2503</v>
      </c>
      <c r="J2144" t="s">
        <v>117</v>
      </c>
      <c r="K2144" t="s">
        <v>81</v>
      </c>
      <c r="L2144">
        <v>0</v>
      </c>
      <c r="M2144" t="s">
        <v>58</v>
      </c>
      <c r="N2144" t="s">
        <v>9662</v>
      </c>
      <c r="AB2144">
        <v>40</v>
      </c>
      <c r="AU2144" t="s">
        <v>3399</v>
      </c>
      <c r="AV2144" t="s">
        <v>3400</v>
      </c>
      <c r="AW2144" t="s">
        <v>3401</v>
      </c>
      <c r="AY2144">
        <v>11.148200040000001</v>
      </c>
      <c r="AZ2144">
        <v>12.7560997</v>
      </c>
      <c r="BA2144" t="s">
        <v>120</v>
      </c>
      <c r="BB2144" t="s">
        <v>64</v>
      </c>
    </row>
    <row r="2145" spans="1:54" x14ac:dyDescent="0.3">
      <c r="A2145">
        <v>906</v>
      </c>
      <c r="B2145" t="s">
        <v>3417</v>
      </c>
      <c r="C2145" s="1">
        <v>42007</v>
      </c>
      <c r="D2145">
        <v>1</v>
      </c>
      <c r="E2145" t="s">
        <v>500</v>
      </c>
      <c r="F2145" t="s">
        <v>206</v>
      </c>
      <c r="H2145">
        <v>2015</v>
      </c>
      <c r="I2145" t="s">
        <v>3418</v>
      </c>
      <c r="J2145" t="s">
        <v>3419</v>
      </c>
      <c r="K2145" t="s">
        <v>336</v>
      </c>
      <c r="L2145">
        <v>40</v>
      </c>
      <c r="M2145" t="s">
        <v>58</v>
      </c>
      <c r="N2145" t="s">
        <v>9662</v>
      </c>
      <c r="AE2145">
        <v>40</v>
      </c>
      <c r="AI2145" t="s">
        <v>31</v>
      </c>
      <c r="AO2145" t="s">
        <v>59</v>
      </c>
      <c r="AS2145" t="s">
        <v>41</v>
      </c>
      <c r="AT2145" t="s">
        <v>75</v>
      </c>
      <c r="AU2145" t="s">
        <v>3420</v>
      </c>
      <c r="AV2145" t="s">
        <v>3421</v>
      </c>
      <c r="AW2145" t="s">
        <v>3422</v>
      </c>
      <c r="AY2145">
        <v>12.26379013</v>
      </c>
      <c r="AZ2145">
        <v>11.51231956</v>
      </c>
      <c r="BA2145" t="s">
        <v>3423</v>
      </c>
      <c r="BB2145" t="s">
        <v>64</v>
      </c>
    </row>
    <row r="2146" spans="1:54" x14ac:dyDescent="0.3">
      <c r="A2146">
        <v>907</v>
      </c>
      <c r="B2146" t="s">
        <v>3424</v>
      </c>
      <c r="C2146" s="1">
        <v>42008</v>
      </c>
      <c r="D2146">
        <v>1</v>
      </c>
      <c r="E2146" t="s">
        <v>500</v>
      </c>
      <c r="F2146" t="s">
        <v>56</v>
      </c>
      <c r="H2146">
        <v>2015</v>
      </c>
      <c r="I2146" t="s">
        <v>3425</v>
      </c>
      <c r="J2146" t="s">
        <v>1666</v>
      </c>
      <c r="K2146" t="s">
        <v>251</v>
      </c>
      <c r="L2146">
        <v>1</v>
      </c>
      <c r="M2146" t="s">
        <v>58</v>
      </c>
      <c r="N2146" t="s">
        <v>9662</v>
      </c>
      <c r="AE2146">
        <v>1</v>
      </c>
      <c r="AH2146" t="s">
        <v>30</v>
      </c>
      <c r="AT2146" t="s">
        <v>75</v>
      </c>
      <c r="AU2146" t="s">
        <v>3426</v>
      </c>
      <c r="AV2146" t="s">
        <v>3427</v>
      </c>
      <c r="AW2146" t="s">
        <v>3428</v>
      </c>
      <c r="AY2146">
        <v>10.060779569999999</v>
      </c>
      <c r="AZ2146">
        <v>13.18430996</v>
      </c>
      <c r="BA2146" t="s">
        <v>1669</v>
      </c>
      <c r="BB2146" t="s">
        <v>64</v>
      </c>
    </row>
    <row r="2147" spans="1:54" x14ac:dyDescent="0.3">
      <c r="A2147">
        <v>908</v>
      </c>
      <c r="B2147" t="s">
        <v>3429</v>
      </c>
      <c r="C2147" s="1">
        <v>42011</v>
      </c>
      <c r="D2147">
        <v>1</v>
      </c>
      <c r="E2147" t="s">
        <v>500</v>
      </c>
      <c r="F2147" t="s">
        <v>169</v>
      </c>
      <c r="H2147">
        <v>2015</v>
      </c>
      <c r="I2147" t="s">
        <v>1876</v>
      </c>
      <c r="J2147" t="s">
        <v>414</v>
      </c>
      <c r="K2147" t="s">
        <v>81</v>
      </c>
      <c r="L2147">
        <v>100</v>
      </c>
      <c r="M2147" t="s">
        <v>58</v>
      </c>
      <c r="N2147" t="s">
        <v>9662</v>
      </c>
      <c r="AE2147">
        <v>100</v>
      </c>
      <c r="AI2147" t="s">
        <v>31</v>
      </c>
      <c r="AL2147" t="s">
        <v>75</v>
      </c>
      <c r="AT2147" t="s">
        <v>75</v>
      </c>
      <c r="AV2147" t="s">
        <v>3430</v>
      </c>
      <c r="AW2147" t="s">
        <v>3431</v>
      </c>
      <c r="AX2147" t="s">
        <v>3432</v>
      </c>
      <c r="AY2147">
        <v>12.925399779999999</v>
      </c>
      <c r="AZ2147">
        <v>13.559900280000001</v>
      </c>
      <c r="BA2147" t="s">
        <v>417</v>
      </c>
      <c r="BB2147" t="s">
        <v>64</v>
      </c>
    </row>
    <row r="2148" spans="1:54" x14ac:dyDescent="0.3">
      <c r="A2148">
        <v>917</v>
      </c>
      <c r="B2148" t="s">
        <v>3465</v>
      </c>
      <c r="C2148" s="1">
        <v>42017</v>
      </c>
      <c r="D2148">
        <v>1</v>
      </c>
      <c r="E2148" t="s">
        <v>500</v>
      </c>
      <c r="F2148" t="s">
        <v>100</v>
      </c>
      <c r="H2148">
        <v>2015</v>
      </c>
      <c r="J2148" t="s">
        <v>306</v>
      </c>
      <c r="K2148" t="s">
        <v>306</v>
      </c>
      <c r="L2148">
        <v>3</v>
      </c>
      <c r="M2148" t="s">
        <v>58</v>
      </c>
      <c r="N2148" t="s">
        <v>9662</v>
      </c>
      <c r="V2148">
        <v>1</v>
      </c>
      <c r="AE2148">
        <v>2</v>
      </c>
      <c r="AK2148" t="s">
        <v>33</v>
      </c>
      <c r="AQ2148" t="s">
        <v>39</v>
      </c>
      <c r="AU2148" t="s">
        <v>3466</v>
      </c>
      <c r="AV2148" t="s">
        <v>3467</v>
      </c>
      <c r="AW2148" t="s">
        <v>3468</v>
      </c>
      <c r="AY2148">
        <v>10.29314995</v>
      </c>
      <c r="AZ2148">
        <v>11.16759968</v>
      </c>
      <c r="BA2148" t="s">
        <v>308</v>
      </c>
      <c r="BB2148" t="s">
        <v>64</v>
      </c>
    </row>
    <row r="2149" spans="1:54" x14ac:dyDescent="0.3">
      <c r="A2149">
        <v>934</v>
      </c>
      <c r="B2149" t="s">
        <v>3524</v>
      </c>
      <c r="C2149" s="1">
        <v>42036</v>
      </c>
      <c r="D2149">
        <v>2</v>
      </c>
      <c r="E2149" t="s">
        <v>650</v>
      </c>
      <c r="F2149" t="s">
        <v>56</v>
      </c>
      <c r="H2149">
        <v>2015</v>
      </c>
      <c r="J2149" t="s">
        <v>465</v>
      </c>
      <c r="K2149" t="s">
        <v>336</v>
      </c>
      <c r="L2149">
        <v>10</v>
      </c>
      <c r="M2149" t="s">
        <v>58</v>
      </c>
      <c r="N2149" t="s">
        <v>9662</v>
      </c>
      <c r="V2149">
        <v>1</v>
      </c>
      <c r="AE2149">
        <v>9</v>
      </c>
      <c r="AK2149" t="s">
        <v>33</v>
      </c>
      <c r="AT2149" t="s">
        <v>75</v>
      </c>
      <c r="AV2149" t="s">
        <v>3525</v>
      </c>
      <c r="AW2149" t="s">
        <v>3526</v>
      </c>
      <c r="AY2149">
        <v>11.71228981</v>
      </c>
      <c r="AZ2149">
        <v>11.070879939999999</v>
      </c>
      <c r="BA2149" t="s">
        <v>467</v>
      </c>
      <c r="BB2149" t="s">
        <v>64</v>
      </c>
    </row>
    <row r="2150" spans="1:54" x14ac:dyDescent="0.3">
      <c r="A2150">
        <v>935</v>
      </c>
      <c r="B2150" t="s">
        <v>3527</v>
      </c>
      <c r="C2150" s="1">
        <v>42036</v>
      </c>
      <c r="D2150">
        <v>2</v>
      </c>
      <c r="E2150" t="s">
        <v>650</v>
      </c>
      <c r="F2150" t="s">
        <v>56</v>
      </c>
      <c r="H2150">
        <v>2015</v>
      </c>
      <c r="J2150" t="s">
        <v>306</v>
      </c>
      <c r="K2150" t="s">
        <v>306</v>
      </c>
      <c r="L2150">
        <v>5</v>
      </c>
      <c r="M2150" t="s">
        <v>58</v>
      </c>
      <c r="N2150" t="s">
        <v>9662</v>
      </c>
      <c r="V2150">
        <v>1</v>
      </c>
      <c r="W2150">
        <v>1</v>
      </c>
      <c r="AE2150">
        <v>3</v>
      </c>
      <c r="AH2150" t="s">
        <v>30</v>
      </c>
      <c r="AK2150" t="s">
        <v>33</v>
      </c>
      <c r="AT2150" t="s">
        <v>75</v>
      </c>
      <c r="AV2150" t="s">
        <v>3528</v>
      </c>
      <c r="AW2150" t="s">
        <v>3529</v>
      </c>
      <c r="AX2150" t="s">
        <v>3530</v>
      </c>
      <c r="AY2150">
        <v>10.29314995</v>
      </c>
      <c r="AZ2150">
        <v>11.16759968</v>
      </c>
      <c r="BA2150" t="s">
        <v>308</v>
      </c>
      <c r="BB2150" t="s">
        <v>64</v>
      </c>
    </row>
    <row r="2151" spans="1:54" x14ac:dyDescent="0.3">
      <c r="A2151">
        <v>936</v>
      </c>
      <c r="B2151" t="s">
        <v>3531</v>
      </c>
      <c r="C2151" s="1">
        <v>42037</v>
      </c>
      <c r="D2151">
        <v>2</v>
      </c>
      <c r="E2151" t="s">
        <v>650</v>
      </c>
      <c r="F2151" t="s">
        <v>73</v>
      </c>
      <c r="H2151">
        <v>2015</v>
      </c>
      <c r="J2151" t="s">
        <v>306</v>
      </c>
      <c r="K2151" t="s">
        <v>306</v>
      </c>
      <c r="L2151">
        <v>18</v>
      </c>
      <c r="M2151" t="s">
        <v>58</v>
      </c>
      <c r="N2151" t="s">
        <v>9662</v>
      </c>
      <c r="V2151">
        <v>1</v>
      </c>
      <c r="AE2151">
        <v>17</v>
      </c>
      <c r="AK2151" t="s">
        <v>33</v>
      </c>
      <c r="AT2151" t="s">
        <v>75</v>
      </c>
      <c r="AV2151" t="s">
        <v>3532</v>
      </c>
      <c r="AW2151" t="s">
        <v>3533</v>
      </c>
      <c r="AX2151" t="s">
        <v>3534</v>
      </c>
      <c r="AY2151">
        <v>10.29314995</v>
      </c>
      <c r="AZ2151">
        <v>11.16759968</v>
      </c>
      <c r="BA2151" t="s">
        <v>308</v>
      </c>
      <c r="BB2151" t="s">
        <v>64</v>
      </c>
    </row>
    <row r="2152" spans="1:54" x14ac:dyDescent="0.3">
      <c r="A2152">
        <v>947</v>
      </c>
      <c r="B2152" t="s">
        <v>3578</v>
      </c>
      <c r="C2152" s="1">
        <v>42047</v>
      </c>
      <c r="D2152">
        <v>2</v>
      </c>
      <c r="E2152" t="s">
        <v>650</v>
      </c>
      <c r="F2152" t="s">
        <v>88</v>
      </c>
      <c r="H2152">
        <v>2015</v>
      </c>
      <c r="J2152" t="s">
        <v>94</v>
      </c>
      <c r="K2152" t="s">
        <v>81</v>
      </c>
      <c r="L2152">
        <v>11</v>
      </c>
      <c r="M2152" t="s">
        <v>58</v>
      </c>
      <c r="N2152" t="s">
        <v>9662</v>
      </c>
      <c r="V2152">
        <v>2</v>
      </c>
      <c r="AE2152">
        <v>9</v>
      </c>
      <c r="AK2152" t="s">
        <v>33</v>
      </c>
      <c r="AT2152" t="s">
        <v>75</v>
      </c>
      <c r="AV2152" t="s">
        <v>3579</v>
      </c>
      <c r="AW2152" t="s">
        <v>3580</v>
      </c>
      <c r="AX2152" t="s">
        <v>3581</v>
      </c>
      <c r="AY2152">
        <v>10.61758041</v>
      </c>
      <c r="AZ2152">
        <v>12.17827988</v>
      </c>
      <c r="BA2152" t="s">
        <v>98</v>
      </c>
      <c r="BB2152" t="s">
        <v>64</v>
      </c>
    </row>
    <row r="2153" spans="1:54" x14ac:dyDescent="0.3">
      <c r="A2153">
        <v>949</v>
      </c>
      <c r="B2153" t="s">
        <v>3588</v>
      </c>
      <c r="C2153" s="1">
        <v>42048</v>
      </c>
      <c r="D2153">
        <v>2</v>
      </c>
      <c r="E2153" t="s">
        <v>650</v>
      </c>
      <c r="F2153" t="s">
        <v>203</v>
      </c>
      <c r="H2153">
        <v>2015</v>
      </c>
      <c r="I2153" t="s">
        <v>3589</v>
      </c>
      <c r="J2153" t="s">
        <v>80</v>
      </c>
      <c r="K2153" t="s">
        <v>81</v>
      </c>
      <c r="L2153">
        <v>21</v>
      </c>
      <c r="M2153" t="s">
        <v>58</v>
      </c>
      <c r="N2153" t="s">
        <v>9662</v>
      </c>
      <c r="AE2153">
        <v>21</v>
      </c>
      <c r="AI2153" t="s">
        <v>31</v>
      </c>
      <c r="AL2153" t="s">
        <v>75</v>
      </c>
      <c r="AT2153" t="s">
        <v>75</v>
      </c>
      <c r="AV2153" t="s">
        <v>3590</v>
      </c>
      <c r="AW2153" t="s">
        <v>3581</v>
      </c>
      <c r="AY2153">
        <v>11.848400120000001</v>
      </c>
      <c r="AZ2153">
        <v>13.17329979</v>
      </c>
      <c r="BA2153" t="s">
        <v>85</v>
      </c>
      <c r="BB2153" t="s">
        <v>64</v>
      </c>
    </row>
    <row r="2154" spans="1:54" x14ac:dyDescent="0.3">
      <c r="A2154">
        <v>955</v>
      </c>
      <c r="B2154" t="s">
        <v>3614</v>
      </c>
      <c r="C2154" s="1">
        <v>42052</v>
      </c>
      <c r="D2154">
        <v>2</v>
      </c>
      <c r="E2154" t="s">
        <v>650</v>
      </c>
      <c r="F2154" t="s">
        <v>100</v>
      </c>
      <c r="H2154">
        <v>2015</v>
      </c>
      <c r="J2154" t="s">
        <v>94</v>
      </c>
      <c r="K2154" t="s">
        <v>81</v>
      </c>
      <c r="L2154">
        <v>37</v>
      </c>
      <c r="M2154" t="s">
        <v>58</v>
      </c>
      <c r="N2154" t="s">
        <v>9662</v>
      </c>
      <c r="P2154" t="s">
        <v>2538</v>
      </c>
      <c r="V2154">
        <v>17</v>
      </c>
      <c r="AE2154">
        <v>20</v>
      </c>
      <c r="AH2154" t="s">
        <v>30</v>
      </c>
      <c r="AI2154" t="s">
        <v>31</v>
      </c>
      <c r="AT2154" t="s">
        <v>75</v>
      </c>
      <c r="AV2154" t="s">
        <v>3615</v>
      </c>
      <c r="AW2154" t="s">
        <v>3616</v>
      </c>
      <c r="AY2154">
        <v>10.61758041</v>
      </c>
      <c r="AZ2154">
        <v>12.17827988</v>
      </c>
      <c r="BA2154" t="s">
        <v>98</v>
      </c>
      <c r="BB2154" t="s">
        <v>64</v>
      </c>
    </row>
    <row r="2155" spans="1:54" x14ac:dyDescent="0.3">
      <c r="A2155">
        <v>966</v>
      </c>
      <c r="B2155" t="s">
        <v>3650</v>
      </c>
      <c r="C2155" s="1">
        <v>42057</v>
      </c>
      <c r="D2155">
        <v>2</v>
      </c>
      <c r="E2155" t="s">
        <v>650</v>
      </c>
      <c r="F2155" t="s">
        <v>56</v>
      </c>
      <c r="H2155">
        <v>2015</v>
      </c>
      <c r="J2155" t="s">
        <v>465</v>
      </c>
      <c r="K2155" t="s">
        <v>336</v>
      </c>
      <c r="L2155">
        <v>8</v>
      </c>
      <c r="M2155" t="s">
        <v>58</v>
      </c>
      <c r="N2155" t="s">
        <v>9662</v>
      </c>
      <c r="V2155">
        <v>1</v>
      </c>
      <c r="AE2155">
        <v>7</v>
      </c>
      <c r="AK2155" t="s">
        <v>33</v>
      </c>
      <c r="AT2155" t="s">
        <v>75</v>
      </c>
      <c r="AV2155" t="s">
        <v>3651</v>
      </c>
      <c r="AW2155" t="s">
        <v>3652</v>
      </c>
      <c r="AX2155" t="s">
        <v>3653</v>
      </c>
      <c r="AY2155">
        <v>11.71228981</v>
      </c>
      <c r="AZ2155">
        <v>11.070879939999999</v>
      </c>
      <c r="BA2155" t="s">
        <v>467</v>
      </c>
      <c r="BB2155" t="s">
        <v>64</v>
      </c>
    </row>
    <row r="2156" spans="1:54" x14ac:dyDescent="0.3">
      <c r="A2156">
        <v>972</v>
      </c>
      <c r="B2156" t="s">
        <v>3669</v>
      </c>
      <c r="C2156" s="1">
        <v>42061</v>
      </c>
      <c r="D2156">
        <v>2</v>
      </c>
      <c r="E2156" t="s">
        <v>650</v>
      </c>
      <c r="F2156" t="s">
        <v>88</v>
      </c>
      <c r="H2156">
        <v>2015</v>
      </c>
      <c r="J2156" t="s">
        <v>94</v>
      </c>
      <c r="K2156" t="s">
        <v>81</v>
      </c>
      <c r="L2156">
        <v>21</v>
      </c>
      <c r="M2156" t="s">
        <v>58</v>
      </c>
      <c r="N2156" t="s">
        <v>9662</v>
      </c>
      <c r="P2156" t="s">
        <v>2538</v>
      </c>
      <c r="V2156">
        <v>1</v>
      </c>
      <c r="AE2156">
        <v>20</v>
      </c>
      <c r="AI2156" t="s">
        <v>31</v>
      </c>
      <c r="AK2156" t="s">
        <v>33</v>
      </c>
      <c r="AT2156" t="s">
        <v>75</v>
      </c>
      <c r="AU2156" t="s">
        <v>3670</v>
      </c>
      <c r="AV2156" t="s">
        <v>3667</v>
      </c>
      <c r="AW2156" t="s">
        <v>3671</v>
      </c>
      <c r="AX2156" t="s">
        <v>3672</v>
      </c>
      <c r="AY2156">
        <v>10.61758041</v>
      </c>
      <c r="AZ2156">
        <v>12.17827988</v>
      </c>
      <c r="BA2156" t="s">
        <v>98</v>
      </c>
      <c r="BB2156" t="s">
        <v>64</v>
      </c>
    </row>
    <row r="2157" spans="1:54" x14ac:dyDescent="0.3">
      <c r="A2157">
        <v>981</v>
      </c>
      <c r="B2157" t="s">
        <v>3699</v>
      </c>
      <c r="C2157" s="1">
        <v>42066</v>
      </c>
      <c r="D2157">
        <v>3</v>
      </c>
      <c r="E2157" t="s">
        <v>828</v>
      </c>
      <c r="F2157" t="s">
        <v>100</v>
      </c>
      <c r="H2157">
        <v>2015</v>
      </c>
      <c r="I2157" t="s">
        <v>2264</v>
      </c>
      <c r="J2157" t="s">
        <v>117</v>
      </c>
      <c r="K2157" t="s">
        <v>81</v>
      </c>
      <c r="L2157">
        <v>94</v>
      </c>
      <c r="M2157" t="s">
        <v>58</v>
      </c>
      <c r="N2157" t="s">
        <v>9662</v>
      </c>
      <c r="AE2157">
        <v>94</v>
      </c>
      <c r="AI2157" t="s">
        <v>31</v>
      </c>
      <c r="AL2157" t="s">
        <v>75</v>
      </c>
      <c r="AT2157" t="s">
        <v>75</v>
      </c>
      <c r="AV2157" t="s">
        <v>3700</v>
      </c>
      <c r="AW2157" t="s">
        <v>3701</v>
      </c>
      <c r="AX2157" t="s">
        <v>3702</v>
      </c>
      <c r="AY2157">
        <v>11.148200040000001</v>
      </c>
      <c r="AZ2157">
        <v>12.7560997</v>
      </c>
      <c r="BA2157" t="s">
        <v>120</v>
      </c>
      <c r="BB2157" t="s">
        <v>64</v>
      </c>
    </row>
    <row r="2158" spans="1:54" x14ac:dyDescent="0.3">
      <c r="A2158">
        <v>983</v>
      </c>
      <c r="B2158" t="s">
        <v>3705</v>
      </c>
      <c r="C2158" s="1">
        <v>42070</v>
      </c>
      <c r="D2158">
        <v>3</v>
      </c>
      <c r="E2158" t="s">
        <v>828</v>
      </c>
      <c r="F2158" t="s">
        <v>206</v>
      </c>
      <c r="H2158">
        <v>2015</v>
      </c>
      <c r="J2158" t="s">
        <v>80</v>
      </c>
      <c r="K2158" t="s">
        <v>81</v>
      </c>
      <c r="L2158">
        <v>62</v>
      </c>
      <c r="M2158" t="s">
        <v>58</v>
      </c>
      <c r="N2158" t="s">
        <v>9662</v>
      </c>
      <c r="V2158">
        <v>1</v>
      </c>
      <c r="AE2158">
        <v>62</v>
      </c>
      <c r="AH2158" t="s">
        <v>30</v>
      </c>
      <c r="AK2158" t="s">
        <v>33</v>
      </c>
      <c r="AT2158" t="s">
        <v>75</v>
      </c>
      <c r="AV2158" t="s">
        <v>3706</v>
      </c>
      <c r="AW2158" t="s">
        <v>3707</v>
      </c>
      <c r="AX2158" t="s">
        <v>3708</v>
      </c>
      <c r="AY2158">
        <v>11.848400120000001</v>
      </c>
      <c r="AZ2158">
        <v>13.17329979</v>
      </c>
      <c r="BA2158" t="s">
        <v>85</v>
      </c>
      <c r="BB2158" t="s">
        <v>64</v>
      </c>
    </row>
    <row r="2159" spans="1:54" x14ac:dyDescent="0.3">
      <c r="A2159">
        <v>989</v>
      </c>
      <c r="B2159" t="s">
        <v>3727</v>
      </c>
      <c r="C2159" s="1">
        <v>42073</v>
      </c>
      <c r="D2159">
        <v>3</v>
      </c>
      <c r="E2159" t="s">
        <v>828</v>
      </c>
      <c r="F2159" t="s">
        <v>100</v>
      </c>
      <c r="H2159">
        <v>2015</v>
      </c>
      <c r="J2159" t="s">
        <v>80</v>
      </c>
      <c r="K2159" t="s">
        <v>81</v>
      </c>
      <c r="L2159">
        <v>34</v>
      </c>
      <c r="M2159" t="s">
        <v>58</v>
      </c>
      <c r="N2159" t="s">
        <v>9662</v>
      </c>
      <c r="V2159">
        <v>1</v>
      </c>
      <c r="AE2159">
        <v>33</v>
      </c>
      <c r="AK2159" t="s">
        <v>33</v>
      </c>
      <c r="AT2159" t="s">
        <v>75</v>
      </c>
      <c r="AV2159" t="s">
        <v>3728</v>
      </c>
      <c r="AW2159" t="s">
        <v>3729</v>
      </c>
      <c r="AX2159" t="s">
        <v>3725</v>
      </c>
      <c r="AY2159">
        <v>11.848400120000001</v>
      </c>
      <c r="AZ2159">
        <v>13.17329979</v>
      </c>
      <c r="BA2159" t="s">
        <v>85</v>
      </c>
      <c r="BB2159" t="s">
        <v>64</v>
      </c>
    </row>
    <row r="2160" spans="1:54" x14ac:dyDescent="0.3">
      <c r="A2160">
        <v>1000</v>
      </c>
      <c r="B2160" t="s">
        <v>3763</v>
      </c>
      <c r="C2160" s="1">
        <v>42078</v>
      </c>
      <c r="D2160">
        <v>3</v>
      </c>
      <c r="E2160" t="s">
        <v>828</v>
      </c>
      <c r="F2160" t="s">
        <v>56</v>
      </c>
      <c r="H2160">
        <v>2015</v>
      </c>
      <c r="I2160" t="s">
        <v>1608</v>
      </c>
      <c r="J2160" t="s">
        <v>1609</v>
      </c>
      <c r="K2160" t="s">
        <v>81</v>
      </c>
      <c r="L2160">
        <v>50</v>
      </c>
      <c r="M2160" t="s">
        <v>58</v>
      </c>
      <c r="N2160" t="s">
        <v>9662</v>
      </c>
      <c r="AB2160">
        <v>456</v>
      </c>
      <c r="AE2160">
        <v>50</v>
      </c>
      <c r="AT2160" t="s">
        <v>75</v>
      </c>
      <c r="AV2160" t="s">
        <v>3764</v>
      </c>
      <c r="AW2160" t="s">
        <v>3765</v>
      </c>
      <c r="AY2160">
        <v>13.09910011</v>
      </c>
      <c r="AZ2160">
        <v>12.511400220000001</v>
      </c>
      <c r="BA2160" t="s">
        <v>1612</v>
      </c>
      <c r="BB2160" t="s">
        <v>64</v>
      </c>
    </row>
    <row r="2161" spans="1:54" x14ac:dyDescent="0.3">
      <c r="A2161">
        <v>1005</v>
      </c>
      <c r="B2161" t="s">
        <v>3782</v>
      </c>
      <c r="C2161" s="1">
        <v>42091</v>
      </c>
      <c r="D2161">
        <v>3</v>
      </c>
      <c r="E2161" t="s">
        <v>828</v>
      </c>
      <c r="F2161" t="s">
        <v>206</v>
      </c>
      <c r="H2161">
        <v>2015</v>
      </c>
      <c r="I2161" t="s">
        <v>3783</v>
      </c>
      <c r="J2161" t="s">
        <v>3170</v>
      </c>
      <c r="K2161" t="s">
        <v>306</v>
      </c>
      <c r="L2161">
        <v>4</v>
      </c>
      <c r="M2161" t="s">
        <v>58</v>
      </c>
      <c r="N2161" t="s">
        <v>9662</v>
      </c>
      <c r="AE2161">
        <v>1</v>
      </c>
      <c r="AF2161">
        <v>3</v>
      </c>
      <c r="AI2161" t="s">
        <v>31</v>
      </c>
      <c r="AT2161" t="s">
        <v>75</v>
      </c>
      <c r="AV2161" t="s">
        <v>3784</v>
      </c>
      <c r="AW2161" t="s">
        <v>3785</v>
      </c>
      <c r="AY2161">
        <v>10.848210330000001</v>
      </c>
      <c r="AZ2161">
        <v>11.435919760000001</v>
      </c>
      <c r="BA2161" t="s">
        <v>3175</v>
      </c>
      <c r="BB2161" t="s">
        <v>64</v>
      </c>
    </row>
    <row r="2162" spans="1:54" x14ac:dyDescent="0.3">
      <c r="A2162">
        <v>1007</v>
      </c>
      <c r="B2162" t="s">
        <v>3790</v>
      </c>
      <c r="C2162" s="1">
        <v>42091</v>
      </c>
      <c r="D2162">
        <v>3</v>
      </c>
      <c r="E2162" t="s">
        <v>828</v>
      </c>
      <c r="F2162" t="s">
        <v>206</v>
      </c>
      <c r="H2162">
        <v>2015</v>
      </c>
      <c r="I2162" t="s">
        <v>2333</v>
      </c>
      <c r="J2162" t="s">
        <v>94</v>
      </c>
      <c r="K2162" t="s">
        <v>81</v>
      </c>
      <c r="L2162">
        <v>25</v>
      </c>
      <c r="M2162" t="s">
        <v>58</v>
      </c>
      <c r="N2162" t="s">
        <v>9662</v>
      </c>
      <c r="AE2162">
        <v>25</v>
      </c>
      <c r="AI2162" t="s">
        <v>31</v>
      </c>
      <c r="AT2162" t="s">
        <v>75</v>
      </c>
      <c r="AV2162" t="s">
        <v>3791</v>
      </c>
      <c r="AW2162" t="s">
        <v>3792</v>
      </c>
      <c r="AY2162">
        <v>10.61758</v>
      </c>
      <c r="AZ2162">
        <v>12.17827988</v>
      </c>
      <c r="BA2162" t="s">
        <v>98</v>
      </c>
      <c r="BB2162" t="s">
        <v>64</v>
      </c>
    </row>
    <row r="2163" spans="1:54" x14ac:dyDescent="0.3">
      <c r="A2163">
        <v>1017</v>
      </c>
      <c r="B2163" t="s">
        <v>3822</v>
      </c>
      <c r="C2163" s="1">
        <v>42099</v>
      </c>
      <c r="D2163">
        <v>4</v>
      </c>
      <c r="E2163" t="s">
        <v>949</v>
      </c>
      <c r="F2163" t="s">
        <v>56</v>
      </c>
      <c r="H2163">
        <v>2015</v>
      </c>
      <c r="I2163" t="s">
        <v>3823</v>
      </c>
      <c r="J2163" t="s">
        <v>1719</v>
      </c>
      <c r="K2163" t="s">
        <v>81</v>
      </c>
      <c r="L2163">
        <v>30</v>
      </c>
      <c r="M2163" t="s">
        <v>58</v>
      </c>
      <c r="N2163" t="s">
        <v>9662</v>
      </c>
      <c r="AE2163">
        <v>30</v>
      </c>
      <c r="AI2163" t="s">
        <v>31</v>
      </c>
      <c r="AL2163" t="s">
        <v>75</v>
      </c>
      <c r="AQ2163" t="s">
        <v>39</v>
      </c>
      <c r="AV2163" t="s">
        <v>3824</v>
      </c>
      <c r="AW2163" t="s">
        <v>3825</v>
      </c>
      <c r="AX2163" t="s">
        <v>3826</v>
      </c>
      <c r="AY2163">
        <v>10.50929</v>
      </c>
      <c r="AZ2163">
        <v>12.32931995</v>
      </c>
      <c r="BA2163" t="s">
        <v>1722</v>
      </c>
      <c r="BB2163" t="s">
        <v>64</v>
      </c>
    </row>
    <row r="2164" spans="1:54" x14ac:dyDescent="0.3">
      <c r="A2164">
        <v>1018</v>
      </c>
      <c r="B2164" t="s">
        <v>3827</v>
      </c>
      <c r="C2164" s="1">
        <v>42100</v>
      </c>
      <c r="D2164">
        <v>4</v>
      </c>
      <c r="E2164" t="s">
        <v>949</v>
      </c>
      <c r="F2164" t="s">
        <v>73</v>
      </c>
      <c r="H2164">
        <v>2015</v>
      </c>
      <c r="I2164" t="s">
        <v>3828</v>
      </c>
      <c r="J2164" t="s">
        <v>1683</v>
      </c>
      <c r="K2164" t="s">
        <v>81</v>
      </c>
      <c r="L2164">
        <v>60</v>
      </c>
      <c r="M2164" t="s">
        <v>58</v>
      </c>
      <c r="N2164" t="s">
        <v>9662</v>
      </c>
      <c r="V2164">
        <v>10</v>
      </c>
      <c r="W2164">
        <v>10</v>
      </c>
      <c r="AE2164">
        <v>40</v>
      </c>
      <c r="AH2164" t="s">
        <v>30</v>
      </c>
      <c r="AI2164" t="s">
        <v>31</v>
      </c>
      <c r="AO2164" t="s">
        <v>59</v>
      </c>
      <c r="AT2164" t="s">
        <v>75</v>
      </c>
      <c r="AU2164" t="s">
        <v>3829</v>
      </c>
      <c r="AV2164" t="s">
        <v>3830</v>
      </c>
      <c r="AY2164">
        <v>12.241199999999999</v>
      </c>
      <c r="AZ2164">
        <v>13.869500159999999</v>
      </c>
      <c r="BA2164" t="s">
        <v>1686</v>
      </c>
      <c r="BB2164" t="s">
        <v>64</v>
      </c>
    </row>
    <row r="2165" spans="1:54" x14ac:dyDescent="0.3">
      <c r="A2165">
        <v>1032</v>
      </c>
      <c r="B2165" t="s">
        <v>3882</v>
      </c>
      <c r="C2165" s="1">
        <v>42072</v>
      </c>
      <c r="D2165">
        <v>3</v>
      </c>
      <c r="E2165" t="s">
        <v>828</v>
      </c>
      <c r="F2165" t="s">
        <v>73</v>
      </c>
      <c r="H2165">
        <v>2015</v>
      </c>
      <c r="I2165" t="s">
        <v>1608</v>
      </c>
      <c r="J2165" t="s">
        <v>1609</v>
      </c>
      <c r="K2165" t="s">
        <v>81</v>
      </c>
      <c r="L2165">
        <v>400</v>
      </c>
      <c r="M2165" t="s">
        <v>58</v>
      </c>
      <c r="N2165" t="s">
        <v>9662</v>
      </c>
      <c r="AE2165">
        <v>400</v>
      </c>
      <c r="AT2165" t="s">
        <v>75</v>
      </c>
      <c r="AV2165" t="s">
        <v>3883</v>
      </c>
      <c r="AW2165" t="s">
        <v>3867</v>
      </c>
      <c r="AY2165">
        <v>13.042406</v>
      </c>
      <c r="AZ2165">
        <v>12.544145</v>
      </c>
      <c r="BA2165" t="s">
        <v>1612</v>
      </c>
      <c r="BB2165" t="s">
        <v>64</v>
      </c>
    </row>
    <row r="2166" spans="1:54" x14ac:dyDescent="0.3">
      <c r="A2166">
        <v>1043</v>
      </c>
      <c r="B2166" t="s">
        <v>3916</v>
      </c>
      <c r="C2166" s="1">
        <v>42140</v>
      </c>
      <c r="D2166">
        <v>5</v>
      </c>
      <c r="E2166" t="s">
        <v>55</v>
      </c>
      <c r="F2166" t="s">
        <v>206</v>
      </c>
      <c r="H2166">
        <v>2015</v>
      </c>
      <c r="J2166" t="s">
        <v>335</v>
      </c>
      <c r="K2166" t="s">
        <v>336</v>
      </c>
      <c r="L2166">
        <v>8</v>
      </c>
      <c r="M2166" t="s">
        <v>58</v>
      </c>
      <c r="N2166" t="s">
        <v>9662</v>
      </c>
      <c r="V2166">
        <v>1</v>
      </c>
      <c r="AE2166">
        <v>7</v>
      </c>
      <c r="AK2166" t="s">
        <v>33</v>
      </c>
      <c r="AT2166" t="s">
        <v>75</v>
      </c>
      <c r="AV2166" t="s">
        <v>3917</v>
      </c>
      <c r="AW2166" t="s">
        <v>3918</v>
      </c>
      <c r="AX2166" t="s">
        <v>3919</v>
      </c>
      <c r="AY2166">
        <v>11.744444</v>
      </c>
      <c r="AZ2166">
        <v>11.961111000000001</v>
      </c>
      <c r="BA2166" t="s">
        <v>340</v>
      </c>
      <c r="BB2166" t="s">
        <v>64</v>
      </c>
    </row>
    <row r="2167" spans="1:54" x14ac:dyDescent="0.3">
      <c r="A2167">
        <v>1052</v>
      </c>
      <c r="B2167" t="s">
        <v>3954</v>
      </c>
      <c r="C2167" s="1">
        <v>42153</v>
      </c>
      <c r="D2167">
        <v>5</v>
      </c>
      <c r="E2167" t="s">
        <v>55</v>
      </c>
      <c r="F2167" t="s">
        <v>203</v>
      </c>
      <c r="H2167">
        <v>2015</v>
      </c>
      <c r="I2167" t="s">
        <v>3955</v>
      </c>
      <c r="J2167" t="s">
        <v>1719</v>
      </c>
      <c r="K2167" t="s">
        <v>81</v>
      </c>
      <c r="L2167">
        <v>7</v>
      </c>
      <c r="M2167" t="s">
        <v>58</v>
      </c>
      <c r="N2167" t="s">
        <v>9662</v>
      </c>
      <c r="V2167">
        <v>1</v>
      </c>
      <c r="AE2167">
        <v>6</v>
      </c>
      <c r="AH2167" t="s">
        <v>30</v>
      </c>
      <c r="AK2167" t="s">
        <v>33</v>
      </c>
      <c r="AT2167" t="s">
        <v>75</v>
      </c>
      <c r="AV2167" t="s">
        <v>3956</v>
      </c>
      <c r="AW2167" t="s">
        <v>3957</v>
      </c>
      <c r="AX2167" t="s">
        <v>3958</v>
      </c>
      <c r="AY2167">
        <v>10.50929</v>
      </c>
      <c r="AZ2167">
        <v>12.32931995</v>
      </c>
      <c r="BA2167" t="s">
        <v>1722</v>
      </c>
      <c r="BB2167" t="s">
        <v>64</v>
      </c>
    </row>
    <row r="2168" spans="1:54" x14ac:dyDescent="0.3">
      <c r="A2168">
        <v>1059</v>
      </c>
      <c r="B2168" t="s">
        <v>3982</v>
      </c>
      <c r="C2168" s="1">
        <v>42158</v>
      </c>
      <c r="D2168">
        <v>6</v>
      </c>
      <c r="E2168" t="s">
        <v>87</v>
      </c>
      <c r="F2168" t="s">
        <v>169</v>
      </c>
      <c r="H2168">
        <v>2015</v>
      </c>
      <c r="J2168" t="s">
        <v>80</v>
      </c>
      <c r="K2168" t="s">
        <v>81</v>
      </c>
      <c r="L2168">
        <v>2</v>
      </c>
      <c r="M2168" t="s">
        <v>58</v>
      </c>
      <c r="N2168" t="s">
        <v>9662</v>
      </c>
      <c r="AE2168">
        <v>2</v>
      </c>
      <c r="AH2168" t="s">
        <v>30</v>
      </c>
      <c r="AT2168" t="s">
        <v>75</v>
      </c>
      <c r="AV2168" t="s">
        <v>3983</v>
      </c>
      <c r="AW2168" t="s">
        <v>3984</v>
      </c>
      <c r="AY2168">
        <v>11.8484</v>
      </c>
      <c r="AZ2168">
        <v>13.17329979</v>
      </c>
      <c r="BA2168" t="s">
        <v>85</v>
      </c>
      <c r="BB2168" t="s">
        <v>64</v>
      </c>
    </row>
    <row r="2169" spans="1:54" x14ac:dyDescent="0.3">
      <c r="A2169">
        <v>1064</v>
      </c>
      <c r="B2169" t="s">
        <v>3999</v>
      </c>
      <c r="C2169" s="1">
        <v>42161</v>
      </c>
      <c r="D2169">
        <v>6</v>
      </c>
      <c r="E2169" t="s">
        <v>87</v>
      </c>
      <c r="F2169" t="s">
        <v>206</v>
      </c>
      <c r="H2169">
        <v>2015</v>
      </c>
      <c r="J2169" t="s">
        <v>1819</v>
      </c>
      <c r="K2169" t="s">
        <v>81</v>
      </c>
      <c r="L2169">
        <v>3</v>
      </c>
      <c r="M2169" t="s">
        <v>58</v>
      </c>
      <c r="N2169" t="s">
        <v>9662</v>
      </c>
      <c r="V2169">
        <v>1</v>
      </c>
      <c r="AE2169">
        <v>2</v>
      </c>
      <c r="AK2169" t="s">
        <v>33</v>
      </c>
      <c r="AT2169" t="s">
        <v>75</v>
      </c>
      <c r="AV2169" t="s">
        <v>4000</v>
      </c>
      <c r="AW2169" t="s">
        <v>4001</v>
      </c>
      <c r="AY2169">
        <v>12.6799</v>
      </c>
      <c r="AZ2169">
        <v>13.61610031</v>
      </c>
      <c r="BA2169" t="s">
        <v>1822</v>
      </c>
      <c r="BB2169" t="s">
        <v>64</v>
      </c>
    </row>
    <row r="2170" spans="1:54" x14ac:dyDescent="0.3">
      <c r="A2170">
        <v>1070</v>
      </c>
      <c r="B2170" t="s">
        <v>3942</v>
      </c>
      <c r="C2170" s="1">
        <v>42165</v>
      </c>
      <c r="D2170">
        <v>6</v>
      </c>
      <c r="E2170" t="s">
        <v>87</v>
      </c>
      <c r="F2170" t="s">
        <v>169</v>
      </c>
      <c r="H2170">
        <v>2015</v>
      </c>
      <c r="I2170" t="s">
        <v>4020</v>
      </c>
      <c r="J2170" t="s">
        <v>117</v>
      </c>
      <c r="K2170" t="s">
        <v>81</v>
      </c>
      <c r="L2170">
        <v>43</v>
      </c>
      <c r="M2170" t="s">
        <v>58</v>
      </c>
      <c r="N2170" t="s">
        <v>9662</v>
      </c>
      <c r="AE2170">
        <v>43</v>
      </c>
      <c r="AI2170" t="s">
        <v>31</v>
      </c>
      <c r="AL2170" t="s">
        <v>75</v>
      </c>
      <c r="AT2170" t="s">
        <v>75</v>
      </c>
      <c r="AV2170" t="s">
        <v>4021</v>
      </c>
      <c r="AW2170" t="s">
        <v>4022</v>
      </c>
      <c r="AX2170" t="s">
        <v>4023</v>
      </c>
      <c r="AY2170">
        <v>11.148199999999999</v>
      </c>
      <c r="AZ2170">
        <v>12.7560997</v>
      </c>
      <c r="BA2170" t="s">
        <v>120</v>
      </c>
      <c r="BB2170" t="s">
        <v>64</v>
      </c>
    </row>
    <row r="2171" spans="1:54" x14ac:dyDescent="0.3">
      <c r="A2171">
        <v>1073</v>
      </c>
      <c r="B2171" t="s">
        <v>4033</v>
      </c>
      <c r="C2171" s="1">
        <v>42171</v>
      </c>
      <c r="D2171">
        <v>6</v>
      </c>
      <c r="E2171" t="s">
        <v>87</v>
      </c>
      <c r="F2171" t="s">
        <v>100</v>
      </c>
      <c r="H2171">
        <v>2015</v>
      </c>
      <c r="J2171" t="s">
        <v>1819</v>
      </c>
      <c r="K2171" t="s">
        <v>81</v>
      </c>
      <c r="L2171">
        <v>63</v>
      </c>
      <c r="M2171" t="s">
        <v>58</v>
      </c>
      <c r="N2171" t="s">
        <v>9662</v>
      </c>
      <c r="AE2171">
        <v>63</v>
      </c>
      <c r="AH2171" t="s">
        <v>30</v>
      </c>
      <c r="AT2171" t="s">
        <v>75</v>
      </c>
      <c r="AU2171" t="s">
        <v>4034</v>
      </c>
      <c r="AV2171" t="s">
        <v>4035</v>
      </c>
      <c r="AW2171" t="s">
        <v>4036</v>
      </c>
      <c r="AX2171" t="s">
        <v>4037</v>
      </c>
      <c r="AY2171">
        <v>12.6799</v>
      </c>
      <c r="AZ2171">
        <v>13.61610031</v>
      </c>
      <c r="BA2171" t="s">
        <v>1822</v>
      </c>
      <c r="BB2171" t="s">
        <v>64</v>
      </c>
    </row>
    <row r="2172" spans="1:54" x14ac:dyDescent="0.3">
      <c r="A2172">
        <v>1075</v>
      </c>
      <c r="B2172" t="s">
        <v>4041</v>
      </c>
      <c r="C2172" s="1">
        <v>42168</v>
      </c>
      <c r="D2172">
        <v>6</v>
      </c>
      <c r="E2172" t="s">
        <v>87</v>
      </c>
      <c r="F2172" t="s">
        <v>206</v>
      </c>
      <c r="H2172">
        <v>2015</v>
      </c>
      <c r="I2172" t="s">
        <v>1901</v>
      </c>
      <c r="J2172" t="s">
        <v>4042</v>
      </c>
      <c r="K2172" t="s">
        <v>81</v>
      </c>
      <c r="L2172">
        <v>4</v>
      </c>
      <c r="M2172" t="s">
        <v>58</v>
      </c>
      <c r="N2172" t="s">
        <v>9662</v>
      </c>
      <c r="V2172">
        <v>1</v>
      </c>
      <c r="AE2172">
        <v>3</v>
      </c>
      <c r="AK2172" t="s">
        <v>33</v>
      </c>
      <c r="AT2172" t="s">
        <v>75</v>
      </c>
      <c r="AV2172" t="s">
        <v>4043</v>
      </c>
      <c r="AY2172">
        <v>12.2326</v>
      </c>
      <c r="AZ2172">
        <v>13.386400220000001</v>
      </c>
      <c r="BA2172" t="s">
        <v>4044</v>
      </c>
      <c r="BB2172" t="s">
        <v>64</v>
      </c>
    </row>
    <row r="2173" spans="1:54" x14ac:dyDescent="0.3">
      <c r="A2173">
        <v>1079</v>
      </c>
      <c r="B2173" t="s">
        <v>4056</v>
      </c>
      <c r="C2173" s="1">
        <v>42177</v>
      </c>
      <c r="D2173">
        <v>6</v>
      </c>
      <c r="E2173" t="s">
        <v>87</v>
      </c>
      <c r="F2173" t="s">
        <v>73</v>
      </c>
      <c r="H2173">
        <v>2015</v>
      </c>
      <c r="I2173" t="s">
        <v>4057</v>
      </c>
      <c r="J2173" t="s">
        <v>94</v>
      </c>
      <c r="K2173" t="s">
        <v>81</v>
      </c>
      <c r="L2173">
        <v>20</v>
      </c>
      <c r="M2173" t="s">
        <v>58</v>
      </c>
      <c r="N2173" t="s">
        <v>9662</v>
      </c>
      <c r="AE2173">
        <v>20</v>
      </c>
      <c r="AI2173" t="s">
        <v>31</v>
      </c>
      <c r="AL2173" t="s">
        <v>75</v>
      </c>
      <c r="AT2173" t="s">
        <v>75</v>
      </c>
      <c r="AV2173" t="s">
        <v>4055</v>
      </c>
      <c r="AW2173" t="s">
        <v>4058</v>
      </c>
      <c r="AX2173" t="s">
        <v>4059</v>
      </c>
      <c r="AY2173">
        <v>10.61758041</v>
      </c>
      <c r="AZ2173">
        <v>12.17827988</v>
      </c>
      <c r="BA2173" t="s">
        <v>98</v>
      </c>
      <c r="BB2173" t="s">
        <v>64</v>
      </c>
    </row>
    <row r="2174" spans="1:54" x14ac:dyDescent="0.3">
      <c r="A2174">
        <v>1083</v>
      </c>
      <c r="B2174" t="s">
        <v>4066</v>
      </c>
      <c r="C2174" s="1">
        <v>42182</v>
      </c>
      <c r="D2174">
        <v>6</v>
      </c>
      <c r="E2174" t="s">
        <v>87</v>
      </c>
      <c r="F2174" t="s">
        <v>206</v>
      </c>
      <c r="H2174">
        <v>2015</v>
      </c>
      <c r="J2174" t="s">
        <v>80</v>
      </c>
      <c r="K2174" t="s">
        <v>81</v>
      </c>
      <c r="L2174">
        <v>5</v>
      </c>
      <c r="M2174" t="s">
        <v>58</v>
      </c>
      <c r="N2174" t="s">
        <v>9662</v>
      </c>
      <c r="V2174">
        <v>2</v>
      </c>
      <c r="AE2174">
        <v>3</v>
      </c>
      <c r="AK2174" t="s">
        <v>33</v>
      </c>
      <c r="AT2174" t="s">
        <v>75</v>
      </c>
      <c r="AV2174" t="s">
        <v>4067</v>
      </c>
      <c r="AW2174" t="s">
        <v>4068</v>
      </c>
      <c r="AX2174" t="s">
        <v>4069</v>
      </c>
      <c r="AY2174">
        <v>11.848400120000001</v>
      </c>
      <c r="AZ2174">
        <v>13.17329979</v>
      </c>
      <c r="BA2174" t="s">
        <v>85</v>
      </c>
      <c r="BB2174" t="s">
        <v>64</v>
      </c>
    </row>
    <row r="2175" spans="1:54" x14ac:dyDescent="0.3">
      <c r="A2175">
        <v>1088</v>
      </c>
      <c r="B2175" t="s">
        <v>4086</v>
      </c>
      <c r="C2175" s="1">
        <v>42187</v>
      </c>
      <c r="D2175">
        <v>7</v>
      </c>
      <c r="E2175" t="s">
        <v>154</v>
      </c>
      <c r="F2175" t="s">
        <v>88</v>
      </c>
      <c r="H2175">
        <v>2015</v>
      </c>
      <c r="J2175" t="s">
        <v>879</v>
      </c>
      <c r="K2175" t="s">
        <v>81</v>
      </c>
      <c r="L2175">
        <v>12</v>
      </c>
      <c r="M2175" t="s">
        <v>58</v>
      </c>
      <c r="N2175" t="s">
        <v>9662</v>
      </c>
      <c r="V2175">
        <v>2</v>
      </c>
      <c r="AE2175">
        <v>10</v>
      </c>
      <c r="AK2175" t="s">
        <v>33</v>
      </c>
      <c r="AT2175" t="s">
        <v>75</v>
      </c>
      <c r="AV2175" t="s">
        <v>4087</v>
      </c>
      <c r="AW2175" t="s">
        <v>4088</v>
      </c>
      <c r="AX2175" t="s">
        <v>4089</v>
      </c>
      <c r="AY2175">
        <v>11.52079964</v>
      </c>
      <c r="AZ2175">
        <v>13.680500029999999</v>
      </c>
      <c r="BA2175" t="s">
        <v>882</v>
      </c>
      <c r="BB2175" t="s">
        <v>64</v>
      </c>
    </row>
    <row r="2176" spans="1:54" x14ac:dyDescent="0.3">
      <c r="A2176">
        <v>1094</v>
      </c>
      <c r="B2176" t="s">
        <v>4111</v>
      </c>
      <c r="C2176" s="1">
        <v>42192</v>
      </c>
      <c r="D2176">
        <v>7</v>
      </c>
      <c r="E2176" t="s">
        <v>154</v>
      </c>
      <c r="F2176" t="s">
        <v>100</v>
      </c>
      <c r="H2176">
        <v>2015</v>
      </c>
      <c r="J2176" t="s">
        <v>67</v>
      </c>
      <c r="K2176" t="s">
        <v>65</v>
      </c>
      <c r="L2176">
        <v>25</v>
      </c>
      <c r="M2176" t="s">
        <v>58</v>
      </c>
      <c r="N2176" t="s">
        <v>9662</v>
      </c>
      <c r="V2176">
        <v>1</v>
      </c>
      <c r="AE2176">
        <v>24</v>
      </c>
      <c r="AK2176" t="s">
        <v>33</v>
      </c>
      <c r="AO2176" t="s">
        <v>59</v>
      </c>
      <c r="AV2176" t="s">
        <v>4112</v>
      </c>
      <c r="AW2176" t="s">
        <v>4113</v>
      </c>
      <c r="AY2176">
        <v>11.050060269999999</v>
      </c>
      <c r="AZ2176">
        <v>7.7101001739999999</v>
      </c>
      <c r="BA2176" t="s">
        <v>71</v>
      </c>
      <c r="BB2176" t="s">
        <v>64</v>
      </c>
    </row>
    <row r="2177" spans="1:54" x14ac:dyDescent="0.3">
      <c r="A2177">
        <v>1103</v>
      </c>
      <c r="B2177" t="s">
        <v>4141</v>
      </c>
      <c r="C2177" s="1">
        <v>42195</v>
      </c>
      <c r="D2177">
        <v>7</v>
      </c>
      <c r="E2177" t="s">
        <v>154</v>
      </c>
      <c r="F2177" t="s">
        <v>203</v>
      </c>
      <c r="H2177">
        <v>2015</v>
      </c>
      <c r="I2177" t="s">
        <v>2103</v>
      </c>
      <c r="J2177" t="s">
        <v>233</v>
      </c>
      <c r="K2177" t="s">
        <v>81</v>
      </c>
      <c r="L2177">
        <v>8</v>
      </c>
      <c r="M2177" t="s">
        <v>58</v>
      </c>
      <c r="N2177" t="s">
        <v>9662</v>
      </c>
      <c r="AE2177">
        <v>8</v>
      </c>
      <c r="AI2177" t="s">
        <v>31</v>
      </c>
      <c r="AT2177" t="s">
        <v>75</v>
      </c>
      <c r="AV2177" t="s">
        <v>4142</v>
      </c>
      <c r="AY2177">
        <v>12.36865044</v>
      </c>
      <c r="AZ2177">
        <v>14.206379889999999</v>
      </c>
      <c r="BA2177" t="s">
        <v>235</v>
      </c>
      <c r="BB2177" t="s">
        <v>64</v>
      </c>
    </row>
    <row r="2178" spans="1:54" x14ac:dyDescent="0.3">
      <c r="A2178">
        <v>1104</v>
      </c>
      <c r="B2178" t="s">
        <v>4143</v>
      </c>
      <c r="C2178" s="1">
        <v>42196</v>
      </c>
      <c r="D2178">
        <v>7</v>
      </c>
      <c r="E2178" t="s">
        <v>154</v>
      </c>
      <c r="F2178" t="s">
        <v>206</v>
      </c>
      <c r="H2178">
        <v>2015</v>
      </c>
      <c r="J2178" t="s">
        <v>80</v>
      </c>
      <c r="K2178" t="s">
        <v>81</v>
      </c>
      <c r="L2178">
        <v>4</v>
      </c>
      <c r="M2178" t="s">
        <v>58</v>
      </c>
      <c r="N2178" t="s">
        <v>9662</v>
      </c>
      <c r="V2178">
        <v>1</v>
      </c>
      <c r="AE2178">
        <v>3</v>
      </c>
      <c r="AK2178" t="s">
        <v>33</v>
      </c>
      <c r="AT2178" t="s">
        <v>75</v>
      </c>
      <c r="AV2178" t="s">
        <v>4144</v>
      </c>
      <c r="AW2178" t="s">
        <v>4145</v>
      </c>
      <c r="AX2178" t="s">
        <v>4140</v>
      </c>
      <c r="AY2178">
        <v>11.848400120000001</v>
      </c>
      <c r="AZ2178">
        <v>13.17329979</v>
      </c>
      <c r="BA2178" t="s">
        <v>85</v>
      </c>
      <c r="BB2178" t="s">
        <v>64</v>
      </c>
    </row>
    <row r="2179" spans="1:54" x14ac:dyDescent="0.3">
      <c r="A2179">
        <v>1112</v>
      </c>
      <c r="B2179" t="s">
        <v>4179</v>
      </c>
      <c r="C2179" s="1">
        <v>42198</v>
      </c>
      <c r="D2179">
        <v>7</v>
      </c>
      <c r="E2179" t="s">
        <v>154</v>
      </c>
      <c r="F2179" t="s">
        <v>73</v>
      </c>
      <c r="H2179">
        <v>2015</v>
      </c>
      <c r="I2179" t="s">
        <v>347</v>
      </c>
      <c r="J2179" t="s">
        <v>736</v>
      </c>
      <c r="K2179" t="s">
        <v>81</v>
      </c>
      <c r="L2179">
        <v>30</v>
      </c>
      <c r="M2179" t="s">
        <v>58</v>
      </c>
      <c r="N2179" t="s">
        <v>9662</v>
      </c>
      <c r="AE2179">
        <v>30</v>
      </c>
      <c r="AL2179" t="s">
        <v>75</v>
      </c>
      <c r="AT2179" t="s">
        <v>75</v>
      </c>
      <c r="AV2179" t="s">
        <v>4180</v>
      </c>
      <c r="AW2179" t="s">
        <v>4181</v>
      </c>
      <c r="AY2179">
        <v>11.64630032</v>
      </c>
      <c r="AZ2179">
        <v>13.4211998</v>
      </c>
      <c r="BA2179" t="s">
        <v>739</v>
      </c>
      <c r="BB2179" t="s">
        <v>64</v>
      </c>
    </row>
    <row r="2180" spans="1:54" x14ac:dyDescent="0.3">
      <c r="A2180">
        <v>1124</v>
      </c>
      <c r="B2180" t="s">
        <v>4225</v>
      </c>
      <c r="C2180" s="1">
        <v>42207</v>
      </c>
      <c r="D2180">
        <v>7</v>
      </c>
      <c r="E2180" t="s">
        <v>154</v>
      </c>
      <c r="F2180" t="s">
        <v>169</v>
      </c>
      <c r="H2180">
        <v>2015</v>
      </c>
      <c r="I2180" t="s">
        <v>4226</v>
      </c>
      <c r="J2180" t="s">
        <v>94</v>
      </c>
      <c r="K2180" t="s">
        <v>81</v>
      </c>
      <c r="L2180">
        <v>8</v>
      </c>
      <c r="M2180" t="s">
        <v>58</v>
      </c>
      <c r="N2180" t="s">
        <v>9662</v>
      </c>
      <c r="AE2180">
        <v>8</v>
      </c>
      <c r="AI2180" t="s">
        <v>31</v>
      </c>
      <c r="AT2180" t="s">
        <v>75</v>
      </c>
      <c r="AV2180" t="s">
        <v>4227</v>
      </c>
      <c r="AW2180" t="s">
        <v>4228</v>
      </c>
      <c r="AY2180">
        <v>10.61758041</v>
      </c>
      <c r="AZ2180">
        <v>12.17827988</v>
      </c>
      <c r="BA2180" t="s">
        <v>98</v>
      </c>
      <c r="BB2180" t="s">
        <v>64</v>
      </c>
    </row>
    <row r="2181" spans="1:54" x14ac:dyDescent="0.3">
      <c r="A2181">
        <v>1125</v>
      </c>
      <c r="B2181" t="s">
        <v>4229</v>
      </c>
      <c r="C2181" s="1">
        <v>42209</v>
      </c>
      <c r="D2181">
        <v>7</v>
      </c>
      <c r="E2181" t="s">
        <v>154</v>
      </c>
      <c r="F2181" t="s">
        <v>203</v>
      </c>
      <c r="H2181">
        <v>2015</v>
      </c>
      <c r="I2181" t="s">
        <v>4230</v>
      </c>
      <c r="J2181" t="s">
        <v>785</v>
      </c>
      <c r="K2181" t="s">
        <v>81</v>
      </c>
      <c r="L2181">
        <v>25</v>
      </c>
      <c r="M2181" t="s">
        <v>58</v>
      </c>
      <c r="N2181" t="s">
        <v>9662</v>
      </c>
      <c r="AE2181">
        <v>25</v>
      </c>
      <c r="AI2181" t="s">
        <v>31</v>
      </c>
      <c r="AT2181" t="s">
        <v>75</v>
      </c>
      <c r="AV2181" t="s">
        <v>4231</v>
      </c>
      <c r="AW2181" t="s">
        <v>4232</v>
      </c>
      <c r="AY2181">
        <v>11.8886652</v>
      </c>
      <c r="AZ2181">
        <v>13.14772415</v>
      </c>
      <c r="BA2181" t="s">
        <v>4233</v>
      </c>
      <c r="BB2181" t="s">
        <v>64</v>
      </c>
    </row>
    <row r="2182" spans="1:54" x14ac:dyDescent="0.3">
      <c r="A2182">
        <v>1127</v>
      </c>
      <c r="B2182" t="s">
        <v>4238</v>
      </c>
      <c r="C2182" s="1">
        <v>42209</v>
      </c>
      <c r="D2182">
        <v>7</v>
      </c>
      <c r="E2182" t="s">
        <v>154</v>
      </c>
      <c r="F2182" t="s">
        <v>203</v>
      </c>
      <c r="H2182">
        <v>2015</v>
      </c>
      <c r="I2182" t="s">
        <v>4239</v>
      </c>
      <c r="J2182" t="s">
        <v>938</v>
      </c>
      <c r="K2182" t="s">
        <v>81</v>
      </c>
      <c r="L2182">
        <v>18</v>
      </c>
      <c r="M2182" t="s">
        <v>58</v>
      </c>
      <c r="N2182" t="s">
        <v>9662</v>
      </c>
      <c r="AE2182">
        <v>18</v>
      </c>
      <c r="AH2182" t="s">
        <v>30</v>
      </c>
      <c r="AI2182" t="s">
        <v>31</v>
      </c>
      <c r="AT2182" t="s">
        <v>75</v>
      </c>
      <c r="AV2182" t="s">
        <v>4240</v>
      </c>
      <c r="AW2182" t="s">
        <v>4241</v>
      </c>
      <c r="AY2182">
        <v>10.65087986</v>
      </c>
      <c r="AZ2182">
        <v>12.90927029</v>
      </c>
      <c r="BA2182" t="s">
        <v>941</v>
      </c>
      <c r="BB2182" t="s">
        <v>64</v>
      </c>
    </row>
    <row r="2183" spans="1:54" x14ac:dyDescent="0.3">
      <c r="A2183">
        <v>1146</v>
      </c>
      <c r="B2183" t="s">
        <v>4302</v>
      </c>
      <c r="C2183" s="1">
        <v>42227</v>
      </c>
      <c r="D2183">
        <v>8</v>
      </c>
      <c r="E2183" t="s">
        <v>212</v>
      </c>
      <c r="F2183" t="s">
        <v>100</v>
      </c>
      <c r="H2183">
        <v>2015</v>
      </c>
      <c r="J2183" t="s">
        <v>613</v>
      </c>
      <c r="K2183" t="s">
        <v>81</v>
      </c>
      <c r="L2183">
        <v>50</v>
      </c>
      <c r="M2183" t="s">
        <v>58</v>
      </c>
      <c r="N2183" t="s">
        <v>9662</v>
      </c>
      <c r="AE2183">
        <v>47</v>
      </c>
      <c r="AH2183" t="s">
        <v>30</v>
      </c>
      <c r="AT2183" t="s">
        <v>75</v>
      </c>
      <c r="AV2183" t="s">
        <v>4303</v>
      </c>
      <c r="AW2183" t="s">
        <v>4304</v>
      </c>
      <c r="AX2183" t="s">
        <v>4305</v>
      </c>
      <c r="AY2183">
        <v>10.62300014</v>
      </c>
      <c r="AZ2183">
        <v>12.188699720000001</v>
      </c>
      <c r="BA2183" t="s">
        <v>4306</v>
      </c>
      <c r="BB2183" t="s">
        <v>64</v>
      </c>
    </row>
    <row r="2184" spans="1:54" x14ac:dyDescent="0.3">
      <c r="A2184">
        <v>1151</v>
      </c>
      <c r="B2184" t="s">
        <v>4324</v>
      </c>
      <c r="C2184" s="1">
        <v>42231</v>
      </c>
      <c r="D2184">
        <v>8</v>
      </c>
      <c r="E2184" t="s">
        <v>212</v>
      </c>
      <c r="F2184" t="s">
        <v>206</v>
      </c>
      <c r="H2184">
        <v>2015</v>
      </c>
      <c r="I2184" t="s">
        <v>4325</v>
      </c>
      <c r="J2184" t="s">
        <v>938</v>
      </c>
      <c r="K2184" t="s">
        <v>81</v>
      </c>
      <c r="L2184">
        <v>5</v>
      </c>
      <c r="M2184" t="s">
        <v>58</v>
      </c>
      <c r="N2184" t="s">
        <v>9662</v>
      </c>
      <c r="V2184">
        <v>1</v>
      </c>
      <c r="Y2184">
        <v>4</v>
      </c>
      <c r="AK2184" t="s">
        <v>33</v>
      </c>
      <c r="AT2184" t="s">
        <v>75</v>
      </c>
      <c r="AV2184" t="s">
        <v>4326</v>
      </c>
      <c r="AW2184" t="s">
        <v>4327</v>
      </c>
      <c r="AX2184" t="s">
        <v>4328</v>
      </c>
      <c r="AY2184">
        <v>10.65087986</v>
      </c>
      <c r="AZ2184">
        <v>12.90927029</v>
      </c>
      <c r="BA2184" t="s">
        <v>941</v>
      </c>
      <c r="BB2184" t="s">
        <v>64</v>
      </c>
    </row>
    <row r="2185" spans="1:54" x14ac:dyDescent="0.3">
      <c r="A2185">
        <v>1154</v>
      </c>
      <c r="B2185" t="s">
        <v>4334</v>
      </c>
      <c r="C2185" s="1">
        <v>42234</v>
      </c>
      <c r="D2185">
        <v>8</v>
      </c>
      <c r="E2185" t="s">
        <v>212</v>
      </c>
      <c r="F2185" t="s">
        <v>100</v>
      </c>
      <c r="H2185">
        <v>2015</v>
      </c>
      <c r="I2185" t="s">
        <v>4335</v>
      </c>
      <c r="J2185" t="s">
        <v>1376</v>
      </c>
      <c r="K2185" t="s">
        <v>336</v>
      </c>
      <c r="L2185">
        <v>160</v>
      </c>
      <c r="M2185" t="s">
        <v>58</v>
      </c>
      <c r="N2185" t="s">
        <v>9662</v>
      </c>
      <c r="AE2185">
        <v>150</v>
      </c>
      <c r="AI2185" t="s">
        <v>31</v>
      </c>
      <c r="AL2185" t="s">
        <v>75</v>
      </c>
      <c r="AT2185" t="s">
        <v>75</v>
      </c>
      <c r="AU2185" t="s">
        <v>4336</v>
      </c>
      <c r="AV2185" t="s">
        <v>4337</v>
      </c>
      <c r="AW2185" t="s">
        <v>4338</v>
      </c>
      <c r="AX2185" t="s">
        <v>4339</v>
      </c>
      <c r="AY2185">
        <v>11.500060080000001</v>
      </c>
      <c r="AZ2185">
        <v>11.93356037</v>
      </c>
      <c r="BA2185" t="s">
        <v>1378</v>
      </c>
      <c r="BB2185" t="s">
        <v>64</v>
      </c>
    </row>
    <row r="2186" spans="1:54" x14ac:dyDescent="0.3">
      <c r="A2186">
        <v>1155</v>
      </c>
      <c r="B2186" t="s">
        <v>4340</v>
      </c>
      <c r="C2186" s="1">
        <v>42235</v>
      </c>
      <c r="D2186">
        <v>8</v>
      </c>
      <c r="E2186" t="s">
        <v>212</v>
      </c>
      <c r="F2186" t="s">
        <v>169</v>
      </c>
      <c r="H2186">
        <v>2015</v>
      </c>
      <c r="I2186" t="s">
        <v>3853</v>
      </c>
      <c r="J2186" t="s">
        <v>1498</v>
      </c>
      <c r="K2186" t="s">
        <v>81</v>
      </c>
      <c r="L2186">
        <v>20</v>
      </c>
      <c r="M2186" t="s">
        <v>58</v>
      </c>
      <c r="N2186" t="s">
        <v>9662</v>
      </c>
      <c r="V2186">
        <v>20</v>
      </c>
      <c r="AH2186" t="s">
        <v>30</v>
      </c>
      <c r="AT2186" t="s">
        <v>75</v>
      </c>
      <c r="AU2186" t="s">
        <v>4341</v>
      </c>
      <c r="AV2186" t="s">
        <v>4342</v>
      </c>
      <c r="AY2186">
        <v>11.08539963</v>
      </c>
      <c r="AZ2186">
        <v>13.69190025</v>
      </c>
      <c r="BA2186" t="s">
        <v>1499</v>
      </c>
      <c r="BB2186" t="s">
        <v>64</v>
      </c>
    </row>
    <row r="2187" spans="1:54" x14ac:dyDescent="0.3">
      <c r="A2187">
        <v>1162</v>
      </c>
      <c r="B2187" t="s">
        <v>4367</v>
      </c>
      <c r="C2187" s="1">
        <v>42242</v>
      </c>
      <c r="D2187">
        <v>8</v>
      </c>
      <c r="E2187" t="s">
        <v>212</v>
      </c>
      <c r="F2187" t="s">
        <v>169</v>
      </c>
      <c r="H2187">
        <v>2015</v>
      </c>
      <c r="L2187">
        <v>3</v>
      </c>
      <c r="M2187" t="s">
        <v>58</v>
      </c>
      <c r="N2187" t="s">
        <v>9662</v>
      </c>
      <c r="W2187">
        <v>1</v>
      </c>
      <c r="AE2187">
        <v>2</v>
      </c>
      <c r="AT2187" t="s">
        <v>75</v>
      </c>
      <c r="AU2187" t="s">
        <v>4368</v>
      </c>
      <c r="AV2187" t="s">
        <v>4369</v>
      </c>
      <c r="AW2187" t="s">
        <v>4370</v>
      </c>
      <c r="AY2187">
        <v>13.609249999999999</v>
      </c>
      <c r="AZ2187">
        <v>13.27753</v>
      </c>
      <c r="BA2187" t="s">
        <v>3004</v>
      </c>
      <c r="BB2187" t="s">
        <v>64</v>
      </c>
    </row>
    <row r="2188" spans="1:54" x14ac:dyDescent="0.3">
      <c r="A2188">
        <v>1163</v>
      </c>
      <c r="B2188" t="s">
        <v>4371</v>
      </c>
      <c r="C2188" s="1">
        <v>42241</v>
      </c>
      <c r="D2188">
        <v>8</v>
      </c>
      <c r="E2188" t="s">
        <v>212</v>
      </c>
      <c r="F2188" t="s">
        <v>100</v>
      </c>
      <c r="H2188">
        <v>2015</v>
      </c>
      <c r="I2188" t="s">
        <v>4372</v>
      </c>
      <c r="J2188" t="s">
        <v>117</v>
      </c>
      <c r="K2188" t="s">
        <v>81</v>
      </c>
      <c r="L2188">
        <v>24</v>
      </c>
      <c r="M2188" t="s">
        <v>58</v>
      </c>
      <c r="N2188" t="s">
        <v>9662</v>
      </c>
      <c r="AE2188">
        <v>24</v>
      </c>
      <c r="AV2188" t="s">
        <v>4373</v>
      </c>
      <c r="AW2188" t="s">
        <v>4374</v>
      </c>
      <c r="AY2188">
        <v>11.148200040000001</v>
      </c>
      <c r="AZ2188">
        <v>12.7560997</v>
      </c>
      <c r="BA2188" t="s">
        <v>120</v>
      </c>
      <c r="BB2188" t="s">
        <v>64</v>
      </c>
    </row>
    <row r="2189" spans="1:54" x14ac:dyDescent="0.3">
      <c r="A2189">
        <v>1164</v>
      </c>
      <c r="B2189" t="s">
        <v>4375</v>
      </c>
      <c r="C2189" s="1">
        <v>42243</v>
      </c>
      <c r="D2189">
        <v>8</v>
      </c>
      <c r="E2189" t="s">
        <v>212</v>
      </c>
      <c r="F2189" t="s">
        <v>88</v>
      </c>
      <c r="H2189">
        <v>2015</v>
      </c>
      <c r="I2189" t="s">
        <v>4376</v>
      </c>
      <c r="J2189" t="s">
        <v>117</v>
      </c>
      <c r="K2189" t="s">
        <v>81</v>
      </c>
      <c r="L2189">
        <v>4</v>
      </c>
      <c r="M2189" t="s">
        <v>58</v>
      </c>
      <c r="N2189" t="s">
        <v>9662</v>
      </c>
      <c r="AE2189">
        <v>4</v>
      </c>
      <c r="AV2189" t="s">
        <v>4373</v>
      </c>
      <c r="AW2189" t="s">
        <v>4374</v>
      </c>
      <c r="AY2189">
        <v>11.148200040000001</v>
      </c>
      <c r="AZ2189">
        <v>12.7560997</v>
      </c>
      <c r="BA2189" t="s">
        <v>120</v>
      </c>
      <c r="BB2189" t="s">
        <v>64</v>
      </c>
    </row>
    <row r="2190" spans="1:54" x14ac:dyDescent="0.3">
      <c r="A2190">
        <v>1165</v>
      </c>
      <c r="B2190" t="s">
        <v>4377</v>
      </c>
      <c r="C2190" s="1">
        <v>42244</v>
      </c>
      <c r="D2190">
        <v>8</v>
      </c>
      <c r="E2190" t="s">
        <v>212</v>
      </c>
      <c r="F2190" t="s">
        <v>203</v>
      </c>
      <c r="H2190">
        <v>2015</v>
      </c>
      <c r="I2190" t="s">
        <v>4378</v>
      </c>
      <c r="J2190" t="s">
        <v>2065</v>
      </c>
      <c r="K2190" t="s">
        <v>81</v>
      </c>
      <c r="L2190">
        <v>68</v>
      </c>
      <c r="M2190" t="s">
        <v>58</v>
      </c>
      <c r="N2190" t="s">
        <v>9662</v>
      </c>
      <c r="AE2190">
        <v>68</v>
      </c>
      <c r="AI2190" t="s">
        <v>31</v>
      </c>
      <c r="AT2190" t="s">
        <v>75</v>
      </c>
      <c r="AV2190" t="s">
        <v>4379</v>
      </c>
      <c r="AW2190" t="s">
        <v>4380</v>
      </c>
      <c r="AX2190" t="s">
        <v>4381</v>
      </c>
      <c r="AY2190">
        <v>12.260580060000001</v>
      </c>
      <c r="AZ2190">
        <v>13.10859013</v>
      </c>
      <c r="BA2190" t="s">
        <v>2068</v>
      </c>
      <c r="BB2190" t="s">
        <v>64</v>
      </c>
    </row>
    <row r="2191" spans="1:54" x14ac:dyDescent="0.3">
      <c r="A2191">
        <v>1166</v>
      </c>
      <c r="B2191" t="s">
        <v>4382</v>
      </c>
      <c r="C2191" s="1">
        <v>42245</v>
      </c>
      <c r="D2191">
        <v>8</v>
      </c>
      <c r="E2191" t="s">
        <v>212</v>
      </c>
      <c r="F2191" t="s">
        <v>206</v>
      </c>
      <c r="H2191">
        <v>2015</v>
      </c>
      <c r="I2191" t="s">
        <v>4383</v>
      </c>
      <c r="J2191" t="s">
        <v>2065</v>
      </c>
      <c r="K2191" t="s">
        <v>81</v>
      </c>
      <c r="L2191">
        <v>4</v>
      </c>
      <c r="M2191" t="s">
        <v>58</v>
      </c>
      <c r="N2191" t="s">
        <v>9662</v>
      </c>
      <c r="AE2191">
        <v>4</v>
      </c>
      <c r="AI2191" t="s">
        <v>31</v>
      </c>
      <c r="AT2191" t="s">
        <v>75</v>
      </c>
      <c r="AV2191" t="s">
        <v>4384</v>
      </c>
      <c r="AY2191">
        <v>12.260580060000001</v>
      </c>
      <c r="AZ2191">
        <v>13.10859013</v>
      </c>
      <c r="BA2191" t="s">
        <v>2068</v>
      </c>
      <c r="BB2191" t="s">
        <v>64</v>
      </c>
    </row>
    <row r="2192" spans="1:54" x14ac:dyDescent="0.3">
      <c r="A2192">
        <v>1167</v>
      </c>
      <c r="B2192" t="s">
        <v>4385</v>
      </c>
      <c r="C2192" s="1">
        <v>42246</v>
      </c>
      <c r="D2192">
        <v>8</v>
      </c>
      <c r="E2192" t="s">
        <v>212</v>
      </c>
      <c r="F2192" t="s">
        <v>56</v>
      </c>
      <c r="H2192">
        <v>2015</v>
      </c>
      <c r="I2192" t="s">
        <v>4386</v>
      </c>
      <c r="J2192" t="s">
        <v>1498</v>
      </c>
      <c r="K2192" t="s">
        <v>81</v>
      </c>
      <c r="L2192">
        <v>7</v>
      </c>
      <c r="M2192" t="s">
        <v>58</v>
      </c>
      <c r="N2192" t="s">
        <v>9662</v>
      </c>
      <c r="AE2192">
        <v>7</v>
      </c>
      <c r="AI2192" t="s">
        <v>31</v>
      </c>
      <c r="AQ2192" t="s">
        <v>39</v>
      </c>
      <c r="AV2192" t="s">
        <v>4384</v>
      </c>
      <c r="AY2192">
        <v>11.08539963</v>
      </c>
      <c r="AZ2192">
        <v>13.69190025</v>
      </c>
      <c r="BA2192" t="s">
        <v>1499</v>
      </c>
      <c r="BB2192" t="s">
        <v>64</v>
      </c>
    </row>
    <row r="2193" spans="1:54" x14ac:dyDescent="0.3">
      <c r="A2193">
        <v>1171</v>
      </c>
      <c r="B2193" t="s">
        <v>4399</v>
      </c>
      <c r="C2193" s="1">
        <v>42247</v>
      </c>
      <c r="D2193">
        <v>8</v>
      </c>
      <c r="E2193" t="s">
        <v>212</v>
      </c>
      <c r="F2193" t="s">
        <v>73</v>
      </c>
      <c r="H2193">
        <v>2015</v>
      </c>
      <c r="I2193" t="s">
        <v>4400</v>
      </c>
      <c r="J2193" t="s">
        <v>1498</v>
      </c>
      <c r="K2193" t="s">
        <v>81</v>
      </c>
      <c r="L2193">
        <v>24</v>
      </c>
      <c r="M2193" t="s">
        <v>58</v>
      </c>
      <c r="N2193" t="s">
        <v>9662</v>
      </c>
      <c r="AE2193">
        <v>24</v>
      </c>
      <c r="AI2193" t="s">
        <v>31</v>
      </c>
      <c r="AL2193" t="s">
        <v>75</v>
      </c>
      <c r="AT2193" t="s">
        <v>75</v>
      </c>
      <c r="AV2193" t="s">
        <v>4401</v>
      </c>
      <c r="AW2193" t="s">
        <v>4402</v>
      </c>
      <c r="AY2193">
        <v>11.08539963</v>
      </c>
      <c r="AZ2193">
        <v>13.69190025</v>
      </c>
      <c r="BA2193" t="s">
        <v>1499</v>
      </c>
      <c r="BB2193" t="s">
        <v>64</v>
      </c>
    </row>
    <row r="2194" spans="1:54" x14ac:dyDescent="0.3">
      <c r="A2194">
        <v>1172</v>
      </c>
      <c r="B2194" t="s">
        <v>4403</v>
      </c>
      <c r="C2194" s="1">
        <v>42251</v>
      </c>
      <c r="D2194">
        <v>9</v>
      </c>
      <c r="E2194" t="s">
        <v>263</v>
      </c>
      <c r="F2194" t="s">
        <v>203</v>
      </c>
      <c r="H2194">
        <v>2015</v>
      </c>
      <c r="I2194" t="s">
        <v>4404</v>
      </c>
      <c r="J2194" t="s">
        <v>1498</v>
      </c>
      <c r="K2194" t="s">
        <v>81</v>
      </c>
      <c r="L2194">
        <v>30</v>
      </c>
      <c r="M2194" t="s">
        <v>58</v>
      </c>
      <c r="N2194" t="s">
        <v>9662</v>
      </c>
      <c r="V2194">
        <v>1</v>
      </c>
      <c r="AE2194">
        <v>29</v>
      </c>
      <c r="AK2194" t="s">
        <v>33</v>
      </c>
      <c r="AT2194" t="s">
        <v>75</v>
      </c>
      <c r="AV2194" t="s">
        <v>4405</v>
      </c>
      <c r="AW2194" t="s">
        <v>4406</v>
      </c>
      <c r="AX2194" t="s">
        <v>4407</v>
      </c>
      <c r="AY2194">
        <v>11.08539963</v>
      </c>
      <c r="AZ2194">
        <v>13.69190025</v>
      </c>
      <c r="BA2194" t="s">
        <v>1499</v>
      </c>
      <c r="BB2194" t="s">
        <v>64</v>
      </c>
    </row>
    <row r="2195" spans="1:54" x14ac:dyDescent="0.3">
      <c r="A2195">
        <v>1178</v>
      </c>
      <c r="B2195" t="s">
        <v>4426</v>
      </c>
      <c r="C2195" s="1">
        <v>42260</v>
      </c>
      <c r="D2195">
        <v>9</v>
      </c>
      <c r="E2195" t="s">
        <v>263</v>
      </c>
      <c r="F2195" t="s">
        <v>56</v>
      </c>
      <c r="H2195">
        <v>2015</v>
      </c>
      <c r="I2195" t="s">
        <v>2881</v>
      </c>
      <c r="J2195" t="s">
        <v>2795</v>
      </c>
      <c r="K2195" t="s">
        <v>2519</v>
      </c>
      <c r="L2195">
        <v>9</v>
      </c>
      <c r="M2195" t="s">
        <v>58</v>
      </c>
      <c r="N2195" t="s">
        <v>9662</v>
      </c>
      <c r="V2195">
        <v>2</v>
      </c>
      <c r="AE2195">
        <v>7</v>
      </c>
      <c r="AK2195" t="s">
        <v>33</v>
      </c>
      <c r="AT2195" t="s">
        <v>75</v>
      </c>
      <c r="AV2195" t="s">
        <v>4427</v>
      </c>
      <c r="AW2195" t="s">
        <v>4428</v>
      </c>
      <c r="AX2195" t="s">
        <v>4429</v>
      </c>
      <c r="AY2195">
        <v>5.3718199999999996</v>
      </c>
      <c r="AZ2195">
        <v>5.7997498509999996</v>
      </c>
      <c r="BA2195" t="s">
        <v>2798</v>
      </c>
      <c r="BB2195" t="s">
        <v>64</v>
      </c>
    </row>
    <row r="2196" spans="1:54" x14ac:dyDescent="0.3">
      <c r="A2196">
        <v>1188</v>
      </c>
      <c r="B2196" t="s">
        <v>4462</v>
      </c>
      <c r="C2196" s="1">
        <v>42274</v>
      </c>
      <c r="D2196">
        <v>9</v>
      </c>
      <c r="E2196" t="s">
        <v>263</v>
      </c>
      <c r="F2196" t="s">
        <v>56</v>
      </c>
      <c r="H2196">
        <v>2015</v>
      </c>
      <c r="I2196" t="s">
        <v>4463</v>
      </c>
      <c r="J2196" t="s">
        <v>736</v>
      </c>
      <c r="K2196" t="s">
        <v>81</v>
      </c>
      <c r="L2196">
        <v>20</v>
      </c>
      <c r="M2196" t="s">
        <v>58</v>
      </c>
      <c r="N2196" t="s">
        <v>9662</v>
      </c>
      <c r="AE2196">
        <v>20</v>
      </c>
      <c r="AT2196" t="s">
        <v>75</v>
      </c>
      <c r="AV2196" t="s">
        <v>4464</v>
      </c>
      <c r="AW2196" t="s">
        <v>4465</v>
      </c>
      <c r="AX2196" t="s">
        <v>4466</v>
      </c>
      <c r="AY2196">
        <v>11.64630032</v>
      </c>
      <c r="AZ2196">
        <v>13.4211998</v>
      </c>
      <c r="BA2196" t="s">
        <v>739</v>
      </c>
      <c r="BB2196" t="s">
        <v>64</v>
      </c>
    </row>
    <row r="2197" spans="1:54" x14ac:dyDescent="0.3">
      <c r="A2197">
        <v>1192</v>
      </c>
      <c r="B2197" t="s">
        <v>4478</v>
      </c>
      <c r="C2197" s="1">
        <v>42278</v>
      </c>
      <c r="D2197">
        <v>10</v>
      </c>
      <c r="E2197" t="s">
        <v>290</v>
      </c>
      <c r="F2197" t="s">
        <v>88</v>
      </c>
      <c r="H2197">
        <v>2015</v>
      </c>
      <c r="I2197" t="s">
        <v>4479</v>
      </c>
      <c r="J2197" t="s">
        <v>785</v>
      </c>
      <c r="K2197" t="s">
        <v>251</v>
      </c>
      <c r="L2197">
        <v>11</v>
      </c>
      <c r="M2197" t="s">
        <v>58</v>
      </c>
      <c r="N2197" t="s">
        <v>9662</v>
      </c>
      <c r="AE2197">
        <v>11</v>
      </c>
      <c r="AI2197" t="s">
        <v>31</v>
      </c>
      <c r="AL2197" t="s">
        <v>75</v>
      </c>
      <c r="AT2197" t="s">
        <v>75</v>
      </c>
      <c r="AU2197" t="s">
        <v>4480</v>
      </c>
      <c r="AV2197" t="s">
        <v>4481</v>
      </c>
      <c r="AW2197" t="s">
        <v>4482</v>
      </c>
      <c r="AX2197" t="s">
        <v>4483</v>
      </c>
      <c r="AY2197">
        <v>10.802499770000001</v>
      </c>
      <c r="AZ2197">
        <v>13.452899929999999</v>
      </c>
      <c r="BA2197" t="s">
        <v>788</v>
      </c>
      <c r="BB2197" t="s">
        <v>64</v>
      </c>
    </row>
    <row r="2198" spans="1:54" x14ac:dyDescent="0.3">
      <c r="A2198">
        <v>1198</v>
      </c>
      <c r="B2198" t="s">
        <v>4507</v>
      </c>
      <c r="C2198" s="1">
        <v>42284</v>
      </c>
      <c r="D2198">
        <v>10</v>
      </c>
      <c r="E2198" t="s">
        <v>290</v>
      </c>
      <c r="F2198" t="s">
        <v>169</v>
      </c>
      <c r="H2198">
        <v>2015</v>
      </c>
      <c r="J2198" t="s">
        <v>335</v>
      </c>
      <c r="K2198" t="s">
        <v>336</v>
      </c>
      <c r="L2198">
        <v>18</v>
      </c>
      <c r="M2198" t="s">
        <v>58</v>
      </c>
      <c r="N2198" t="s">
        <v>9662</v>
      </c>
      <c r="V2198">
        <v>3</v>
      </c>
      <c r="AE2198">
        <v>15</v>
      </c>
      <c r="AK2198" t="s">
        <v>33</v>
      </c>
      <c r="AO2198" t="s">
        <v>59</v>
      </c>
      <c r="AQ2198" t="s">
        <v>39</v>
      </c>
      <c r="AT2198" t="s">
        <v>75</v>
      </c>
      <c r="AV2198" t="s">
        <v>4508</v>
      </c>
      <c r="AW2198" t="s">
        <v>4509</v>
      </c>
      <c r="AX2198" t="s">
        <v>4510</v>
      </c>
      <c r="AY2198">
        <v>11.74440002</v>
      </c>
      <c r="AZ2198">
        <v>11.962550159999999</v>
      </c>
      <c r="BA2198" t="s">
        <v>340</v>
      </c>
      <c r="BB2198" t="s">
        <v>64</v>
      </c>
    </row>
    <row r="2199" spans="1:54" x14ac:dyDescent="0.3">
      <c r="A2199">
        <v>1204</v>
      </c>
      <c r="B2199" t="s">
        <v>4532</v>
      </c>
      <c r="C2199" s="1">
        <v>42287</v>
      </c>
      <c r="D2199">
        <v>10</v>
      </c>
      <c r="E2199" t="s">
        <v>290</v>
      </c>
      <c r="F2199" t="s">
        <v>206</v>
      </c>
      <c r="H2199">
        <v>2015</v>
      </c>
      <c r="I2199" t="s">
        <v>4533</v>
      </c>
      <c r="J2199" t="s">
        <v>117</v>
      </c>
      <c r="K2199" t="s">
        <v>81</v>
      </c>
      <c r="L2199">
        <v>2</v>
      </c>
      <c r="M2199" t="s">
        <v>58</v>
      </c>
      <c r="N2199" t="s">
        <v>9662</v>
      </c>
      <c r="AE2199">
        <v>2</v>
      </c>
      <c r="AI2199" t="s">
        <v>31</v>
      </c>
      <c r="AT2199" t="s">
        <v>75</v>
      </c>
      <c r="AV2199" t="s">
        <v>4534</v>
      </c>
      <c r="AW2199" t="s">
        <v>4535</v>
      </c>
      <c r="AY2199">
        <v>11.148200040000001</v>
      </c>
      <c r="AZ2199">
        <v>12.7560997</v>
      </c>
      <c r="BA2199" t="s">
        <v>120</v>
      </c>
      <c r="BB2199" t="s">
        <v>64</v>
      </c>
    </row>
    <row r="2200" spans="1:54" x14ac:dyDescent="0.3">
      <c r="A2200">
        <v>1216</v>
      </c>
      <c r="B2200" t="s">
        <v>4576</v>
      </c>
      <c r="C2200" s="1">
        <v>42298</v>
      </c>
      <c r="D2200">
        <v>10</v>
      </c>
      <c r="E2200" t="s">
        <v>290</v>
      </c>
      <c r="F2200" t="s">
        <v>169</v>
      </c>
      <c r="H2200">
        <v>2015</v>
      </c>
      <c r="I2200" t="s">
        <v>4577</v>
      </c>
      <c r="J2200" t="s">
        <v>80</v>
      </c>
      <c r="K2200" t="s">
        <v>81</v>
      </c>
      <c r="L2200">
        <v>20</v>
      </c>
      <c r="M2200" t="s">
        <v>58</v>
      </c>
      <c r="N2200" t="s">
        <v>9662</v>
      </c>
      <c r="AE2200">
        <v>20</v>
      </c>
      <c r="AI2200" t="s">
        <v>31</v>
      </c>
      <c r="AT2200" t="s">
        <v>75</v>
      </c>
      <c r="AV2200" t="s">
        <v>4578</v>
      </c>
      <c r="AW2200" t="s">
        <v>4579</v>
      </c>
      <c r="AY2200">
        <v>11.848400120000001</v>
      </c>
      <c r="AZ2200">
        <v>13.17329979</v>
      </c>
      <c r="BA2200" t="s">
        <v>85</v>
      </c>
      <c r="BB2200" t="s">
        <v>64</v>
      </c>
    </row>
    <row r="2201" spans="1:54" x14ac:dyDescent="0.3">
      <c r="A2201">
        <v>1223</v>
      </c>
      <c r="B2201" t="s">
        <v>4605</v>
      </c>
      <c r="C2201" s="1">
        <v>42308</v>
      </c>
      <c r="D2201">
        <v>10</v>
      </c>
      <c r="E2201" t="s">
        <v>290</v>
      </c>
      <c r="F2201" t="s">
        <v>206</v>
      </c>
      <c r="H2201">
        <v>2015</v>
      </c>
      <c r="J2201" t="s">
        <v>4606</v>
      </c>
      <c r="K2201" t="s">
        <v>4607</v>
      </c>
      <c r="L2201">
        <v>2</v>
      </c>
      <c r="M2201" t="s">
        <v>58</v>
      </c>
      <c r="N2201" t="s">
        <v>9662</v>
      </c>
      <c r="AE2201">
        <v>2</v>
      </c>
      <c r="AI2201" t="s">
        <v>31</v>
      </c>
      <c r="AT2201" t="s">
        <v>75</v>
      </c>
      <c r="AV2201" t="s">
        <v>4608</v>
      </c>
      <c r="AY2201">
        <v>5.0522499080000003</v>
      </c>
      <c r="AZ2201">
        <v>7.904389858</v>
      </c>
      <c r="BA2201" t="s">
        <v>4609</v>
      </c>
      <c r="BB2201" t="s">
        <v>64</v>
      </c>
    </row>
    <row r="2202" spans="1:54" x14ac:dyDescent="0.3">
      <c r="A2202">
        <v>1234</v>
      </c>
      <c r="B2202" t="s">
        <v>4648</v>
      </c>
      <c r="C2202" s="1">
        <v>42325</v>
      </c>
      <c r="D2202">
        <v>11</v>
      </c>
      <c r="E2202" t="s">
        <v>327</v>
      </c>
      <c r="F2202" t="s">
        <v>100</v>
      </c>
      <c r="H2202">
        <v>2015</v>
      </c>
      <c r="J2202" t="s">
        <v>532</v>
      </c>
      <c r="K2202" t="s">
        <v>251</v>
      </c>
      <c r="L2202">
        <v>34</v>
      </c>
      <c r="M2202" t="s">
        <v>58</v>
      </c>
      <c r="N2202" t="s">
        <v>9662</v>
      </c>
      <c r="V2202">
        <v>1</v>
      </c>
      <c r="AE2202">
        <v>33</v>
      </c>
      <c r="AK2202" t="s">
        <v>33</v>
      </c>
      <c r="AT2202" t="s">
        <v>75</v>
      </c>
      <c r="AV2202" t="s">
        <v>4649</v>
      </c>
      <c r="AW2202" t="s">
        <v>4650</v>
      </c>
      <c r="AX2202" t="s">
        <v>4651</v>
      </c>
      <c r="AY2202">
        <v>9.2667598719999997</v>
      </c>
      <c r="AZ2202">
        <v>12.447529790000001</v>
      </c>
      <c r="BA2202" t="s">
        <v>536</v>
      </c>
      <c r="BB2202" t="s">
        <v>64</v>
      </c>
    </row>
    <row r="2203" spans="1:54" x14ac:dyDescent="0.3">
      <c r="A2203">
        <v>1235</v>
      </c>
      <c r="B2203" t="s">
        <v>4652</v>
      </c>
      <c r="C2203" s="1">
        <v>42326</v>
      </c>
      <c r="D2203">
        <v>11</v>
      </c>
      <c r="E2203" t="s">
        <v>327</v>
      </c>
      <c r="F2203" t="s">
        <v>169</v>
      </c>
      <c r="H2203">
        <v>2015</v>
      </c>
      <c r="J2203" t="s">
        <v>443</v>
      </c>
      <c r="K2203" t="s">
        <v>430</v>
      </c>
      <c r="L2203">
        <v>19</v>
      </c>
      <c r="M2203" t="s">
        <v>58</v>
      </c>
      <c r="N2203" t="s">
        <v>9662</v>
      </c>
      <c r="V2203">
        <v>2</v>
      </c>
      <c r="AE2203">
        <v>17</v>
      </c>
      <c r="AH2203" t="s">
        <v>30</v>
      </c>
      <c r="AK2203" t="s">
        <v>33</v>
      </c>
      <c r="AT2203" t="s">
        <v>75</v>
      </c>
      <c r="AV2203" t="s">
        <v>4653</v>
      </c>
      <c r="AW2203" t="s">
        <v>4654</v>
      </c>
      <c r="AX2203" t="s">
        <v>4655</v>
      </c>
      <c r="AY2203">
        <v>11.95549011</v>
      </c>
      <c r="AZ2203">
        <v>8.4975404739999991</v>
      </c>
      <c r="BA2203" t="s">
        <v>448</v>
      </c>
      <c r="BB2203" t="s">
        <v>64</v>
      </c>
    </row>
    <row r="2204" spans="1:54" x14ac:dyDescent="0.3">
      <c r="A2204">
        <v>1251</v>
      </c>
      <c r="B2204" t="s">
        <v>4717</v>
      </c>
      <c r="C2204" s="1">
        <v>42342</v>
      </c>
      <c r="D2204">
        <v>12</v>
      </c>
      <c r="E2204" t="s">
        <v>390</v>
      </c>
      <c r="F2204" t="s">
        <v>203</v>
      </c>
      <c r="H2204">
        <v>2015</v>
      </c>
      <c r="J2204" t="s">
        <v>613</v>
      </c>
      <c r="K2204" t="s">
        <v>81</v>
      </c>
      <c r="L2204">
        <v>5</v>
      </c>
      <c r="M2204" t="s">
        <v>58</v>
      </c>
      <c r="N2204" t="s">
        <v>9662</v>
      </c>
      <c r="V2204">
        <v>2</v>
      </c>
      <c r="AE2204">
        <v>3</v>
      </c>
      <c r="AK2204" t="s">
        <v>33</v>
      </c>
      <c r="AT2204" t="s">
        <v>75</v>
      </c>
      <c r="AV2204" t="s">
        <v>4718</v>
      </c>
      <c r="AW2204" t="s">
        <v>4719</v>
      </c>
      <c r="AX2204" t="s">
        <v>4720</v>
      </c>
      <c r="AY2204">
        <v>10.62300014</v>
      </c>
      <c r="AZ2204">
        <v>12.188699720000001</v>
      </c>
      <c r="BA2204" t="s">
        <v>4306</v>
      </c>
      <c r="BB2204" t="s">
        <v>64</v>
      </c>
    </row>
    <row r="2205" spans="1:54" ht="28.8" x14ac:dyDescent="0.3">
      <c r="A2205">
        <v>1252</v>
      </c>
      <c r="B2205" s="2" t="s">
        <v>4721</v>
      </c>
      <c r="C2205" s="1">
        <v>42342</v>
      </c>
      <c r="D2205">
        <v>12</v>
      </c>
      <c r="E2205" t="s">
        <v>390</v>
      </c>
      <c r="F2205" t="s">
        <v>203</v>
      </c>
      <c r="H2205">
        <v>2015</v>
      </c>
      <c r="I2205" t="s">
        <v>2595</v>
      </c>
      <c r="J2205" t="s">
        <v>94</v>
      </c>
      <c r="K2205" t="s">
        <v>81</v>
      </c>
      <c r="L2205">
        <v>3</v>
      </c>
      <c r="M2205" t="s">
        <v>58</v>
      </c>
      <c r="N2205" t="s">
        <v>9662</v>
      </c>
      <c r="V2205">
        <v>1</v>
      </c>
      <c r="AE2205">
        <v>2</v>
      </c>
      <c r="AK2205" t="s">
        <v>33</v>
      </c>
      <c r="AT2205" t="s">
        <v>75</v>
      </c>
      <c r="AV2205" t="s">
        <v>4722</v>
      </c>
      <c r="AW2205" t="s">
        <v>4719</v>
      </c>
      <c r="AX2205" t="s">
        <v>4720</v>
      </c>
      <c r="AY2205">
        <v>10.61758041</v>
      </c>
      <c r="AZ2205">
        <v>12.17827988</v>
      </c>
      <c r="BA2205" t="s">
        <v>98</v>
      </c>
      <c r="BB2205" t="s">
        <v>64</v>
      </c>
    </row>
    <row r="2206" spans="1:54" x14ac:dyDescent="0.3">
      <c r="A2206">
        <v>1261</v>
      </c>
      <c r="B2206" t="s">
        <v>4754</v>
      </c>
      <c r="C2206" s="1">
        <v>42358</v>
      </c>
      <c r="D2206">
        <v>12</v>
      </c>
      <c r="E2206" t="s">
        <v>390</v>
      </c>
      <c r="F2206" t="s">
        <v>56</v>
      </c>
      <c r="H2206">
        <v>2015</v>
      </c>
      <c r="I2206" t="s">
        <v>1534</v>
      </c>
      <c r="J2206" t="s">
        <v>348</v>
      </c>
      <c r="K2206" t="s">
        <v>81</v>
      </c>
      <c r="L2206">
        <v>9</v>
      </c>
      <c r="M2206" t="s">
        <v>58</v>
      </c>
      <c r="N2206" t="s">
        <v>9662</v>
      </c>
      <c r="V2206">
        <v>3</v>
      </c>
      <c r="AE2206">
        <v>6</v>
      </c>
      <c r="AK2206" t="s">
        <v>33</v>
      </c>
      <c r="AT2206" t="s">
        <v>75</v>
      </c>
      <c r="AV2206" t="s">
        <v>4755</v>
      </c>
      <c r="AW2206" t="s">
        <v>4756</v>
      </c>
      <c r="AY2206">
        <v>11.80855</v>
      </c>
      <c r="AZ2206">
        <v>12.491570469999999</v>
      </c>
      <c r="BA2206" t="s">
        <v>351</v>
      </c>
      <c r="BB2206" t="s">
        <v>64</v>
      </c>
    </row>
    <row r="2207" spans="1:54" x14ac:dyDescent="0.3">
      <c r="A2207">
        <v>1291</v>
      </c>
      <c r="B2207" t="s">
        <v>4850</v>
      </c>
      <c r="C2207" s="1">
        <v>42399</v>
      </c>
      <c r="D2207">
        <v>1</v>
      </c>
      <c r="E2207" t="s">
        <v>500</v>
      </c>
      <c r="F2207" t="s">
        <v>206</v>
      </c>
      <c r="H2207">
        <v>2016</v>
      </c>
      <c r="I2207" t="s">
        <v>1195</v>
      </c>
      <c r="J2207" t="s">
        <v>80</v>
      </c>
      <c r="K2207" t="s">
        <v>81</v>
      </c>
      <c r="L2207">
        <v>86</v>
      </c>
      <c r="M2207" t="s">
        <v>58</v>
      </c>
      <c r="N2207" t="s">
        <v>9662</v>
      </c>
      <c r="V2207">
        <v>3</v>
      </c>
      <c r="AE2207">
        <v>83</v>
      </c>
      <c r="AI2207" t="s">
        <v>31</v>
      </c>
      <c r="AK2207" t="s">
        <v>33</v>
      </c>
      <c r="AL2207" t="s">
        <v>75</v>
      </c>
      <c r="AT2207" t="s">
        <v>75</v>
      </c>
      <c r="AV2207" t="s">
        <v>4851</v>
      </c>
      <c r="AW2207" t="s">
        <v>4852</v>
      </c>
      <c r="AX2207" t="s">
        <v>4853</v>
      </c>
      <c r="AY2207">
        <v>11.848400120000001</v>
      </c>
      <c r="AZ2207">
        <v>13.17329979</v>
      </c>
      <c r="BA2207" t="s">
        <v>85</v>
      </c>
      <c r="BB2207" t="s">
        <v>64</v>
      </c>
    </row>
    <row r="2208" spans="1:54" x14ac:dyDescent="0.3">
      <c r="A2208">
        <v>1297</v>
      </c>
      <c r="B2208" t="s">
        <v>4872</v>
      </c>
      <c r="C2208" s="1">
        <v>42409</v>
      </c>
      <c r="D2208">
        <v>2</v>
      </c>
      <c r="E2208" t="s">
        <v>650</v>
      </c>
      <c r="F2208" t="s">
        <v>100</v>
      </c>
      <c r="H2208">
        <v>2016</v>
      </c>
      <c r="J2208" t="s">
        <v>999</v>
      </c>
      <c r="K2208" t="s">
        <v>81</v>
      </c>
      <c r="L2208">
        <v>60</v>
      </c>
      <c r="M2208" t="s">
        <v>58</v>
      </c>
      <c r="N2208" t="s">
        <v>9662</v>
      </c>
      <c r="V2208">
        <v>2</v>
      </c>
      <c r="AE2208">
        <v>58</v>
      </c>
      <c r="AK2208" t="s">
        <v>33</v>
      </c>
      <c r="AT2208" t="s">
        <v>75</v>
      </c>
      <c r="AV2208" t="s">
        <v>4873</v>
      </c>
      <c r="AW2208" t="s">
        <v>4874</v>
      </c>
      <c r="AX2208" t="s">
        <v>4875</v>
      </c>
      <c r="AY2208">
        <v>12.04399967</v>
      </c>
      <c r="AZ2208">
        <v>13.921400070000001</v>
      </c>
      <c r="BA2208" t="s">
        <v>1003</v>
      </c>
      <c r="BB2208" t="s">
        <v>64</v>
      </c>
    </row>
    <row r="2209" spans="1:54" x14ac:dyDescent="0.3">
      <c r="A2209">
        <v>1301</v>
      </c>
      <c r="B2209" t="s">
        <v>4888</v>
      </c>
      <c r="C2209" s="1">
        <v>42412</v>
      </c>
      <c r="D2209">
        <v>2</v>
      </c>
      <c r="E2209" t="s">
        <v>650</v>
      </c>
      <c r="F2209" t="s">
        <v>203</v>
      </c>
      <c r="H2209">
        <v>2016</v>
      </c>
      <c r="I2209" t="s">
        <v>4889</v>
      </c>
      <c r="J2209" t="s">
        <v>117</v>
      </c>
      <c r="K2209" t="s">
        <v>81</v>
      </c>
      <c r="L2209">
        <v>8</v>
      </c>
      <c r="M2209" t="s">
        <v>58</v>
      </c>
      <c r="N2209" t="s">
        <v>9662</v>
      </c>
      <c r="AE2209">
        <v>8</v>
      </c>
      <c r="AI2209" t="s">
        <v>31</v>
      </c>
      <c r="AT2209" t="s">
        <v>75</v>
      </c>
      <c r="AV2209" t="s">
        <v>4890</v>
      </c>
      <c r="AW2209" t="s">
        <v>4891</v>
      </c>
      <c r="AX2209" t="s">
        <v>4892</v>
      </c>
      <c r="AY2209">
        <v>11.148200040000001</v>
      </c>
      <c r="AZ2209">
        <v>12.7560997</v>
      </c>
      <c r="BA2209" t="s">
        <v>120</v>
      </c>
      <c r="BB2209" t="s">
        <v>64</v>
      </c>
    </row>
    <row r="2210" spans="1:54" x14ac:dyDescent="0.3">
      <c r="A2210">
        <v>1302</v>
      </c>
      <c r="B2210" t="s">
        <v>4893</v>
      </c>
      <c r="C2210" s="1">
        <v>42413</v>
      </c>
      <c r="D2210">
        <v>2</v>
      </c>
      <c r="E2210" t="s">
        <v>650</v>
      </c>
      <c r="F2210" t="s">
        <v>206</v>
      </c>
      <c r="H2210">
        <v>2016</v>
      </c>
      <c r="I2210" t="s">
        <v>4894</v>
      </c>
      <c r="J2210" t="s">
        <v>94</v>
      </c>
      <c r="K2210" t="s">
        <v>81</v>
      </c>
      <c r="L2210">
        <v>22</v>
      </c>
      <c r="M2210" t="s">
        <v>58</v>
      </c>
      <c r="N2210" t="s">
        <v>9662</v>
      </c>
      <c r="AE2210">
        <v>22</v>
      </c>
      <c r="AI2210" t="s">
        <v>31</v>
      </c>
      <c r="AT2210" t="s">
        <v>75</v>
      </c>
      <c r="AV2210" t="s">
        <v>4890</v>
      </c>
      <c r="AW2210" t="s">
        <v>4891</v>
      </c>
      <c r="AX2210" t="s">
        <v>4892</v>
      </c>
      <c r="AY2210">
        <v>10.61758041</v>
      </c>
      <c r="AZ2210">
        <v>12.17827988</v>
      </c>
      <c r="BA2210" t="s">
        <v>98</v>
      </c>
      <c r="BB2210" t="s">
        <v>64</v>
      </c>
    </row>
    <row r="2211" spans="1:54" x14ac:dyDescent="0.3">
      <c r="A2211">
        <v>1320</v>
      </c>
      <c r="B2211" t="s">
        <v>4956</v>
      </c>
      <c r="C2211" s="1">
        <v>42452</v>
      </c>
      <c r="D2211">
        <v>3</v>
      </c>
      <c r="E2211" t="s">
        <v>828</v>
      </c>
      <c r="F2211" t="s">
        <v>169</v>
      </c>
      <c r="H2211">
        <v>2016</v>
      </c>
      <c r="I2211" t="s">
        <v>4957</v>
      </c>
      <c r="J2211" t="s">
        <v>785</v>
      </c>
      <c r="K2211" t="s">
        <v>251</v>
      </c>
      <c r="L2211">
        <v>0</v>
      </c>
      <c r="M2211" t="s">
        <v>58</v>
      </c>
      <c r="N2211" t="s">
        <v>9662</v>
      </c>
      <c r="AB2211">
        <v>16</v>
      </c>
      <c r="AI2211" t="s">
        <v>31</v>
      </c>
      <c r="AT2211" t="s">
        <v>75</v>
      </c>
      <c r="AV2211" t="s">
        <v>4958</v>
      </c>
      <c r="AW2211" t="s">
        <v>4959</v>
      </c>
      <c r="AX2211" t="s">
        <v>4960</v>
      </c>
      <c r="AY2211">
        <v>10.802499770000001</v>
      </c>
      <c r="AZ2211">
        <v>13.452899929999999</v>
      </c>
      <c r="BA2211" t="s">
        <v>788</v>
      </c>
      <c r="BB2211" t="s">
        <v>64</v>
      </c>
    </row>
    <row r="2212" spans="1:54" x14ac:dyDescent="0.3">
      <c r="A2212">
        <v>1324</v>
      </c>
      <c r="B2212" t="s">
        <v>4973</v>
      </c>
      <c r="C2212" s="1">
        <v>42455</v>
      </c>
      <c r="D2212">
        <v>3</v>
      </c>
      <c r="E2212" t="s">
        <v>828</v>
      </c>
      <c r="F2212" t="s">
        <v>206</v>
      </c>
      <c r="H2212">
        <v>2016</v>
      </c>
      <c r="I2212" t="s">
        <v>4974</v>
      </c>
      <c r="J2212" t="s">
        <v>938</v>
      </c>
      <c r="K2212" t="s">
        <v>81</v>
      </c>
      <c r="L2212">
        <v>4</v>
      </c>
      <c r="M2212" t="s">
        <v>58</v>
      </c>
      <c r="N2212" t="s">
        <v>9662</v>
      </c>
      <c r="AE2212">
        <v>4</v>
      </c>
      <c r="AT2212" t="s">
        <v>75</v>
      </c>
      <c r="AV2212" t="s">
        <v>4975</v>
      </c>
      <c r="AY2212">
        <v>10.65087986</v>
      </c>
      <c r="AZ2212">
        <v>12.90927029</v>
      </c>
      <c r="BA2212" t="s">
        <v>941</v>
      </c>
      <c r="BB2212" t="s">
        <v>64</v>
      </c>
    </row>
    <row r="2213" spans="1:54" x14ac:dyDescent="0.3">
      <c r="A2213">
        <v>1334</v>
      </c>
      <c r="B2213" t="s">
        <v>5009</v>
      </c>
      <c r="C2213" s="1">
        <v>42479</v>
      </c>
      <c r="D2213">
        <v>4</v>
      </c>
      <c r="E2213" t="s">
        <v>949</v>
      </c>
      <c r="F2213" t="s">
        <v>100</v>
      </c>
      <c r="H2213">
        <v>2016</v>
      </c>
      <c r="I2213" t="s">
        <v>1282</v>
      </c>
      <c r="J2213" t="s">
        <v>2985</v>
      </c>
      <c r="K2213" t="s">
        <v>336</v>
      </c>
      <c r="L2213">
        <v>11</v>
      </c>
      <c r="M2213" t="s">
        <v>58</v>
      </c>
      <c r="N2213" t="s">
        <v>9662</v>
      </c>
      <c r="AE2213">
        <v>11</v>
      </c>
      <c r="AI2213" t="s">
        <v>31</v>
      </c>
      <c r="AL2213" t="s">
        <v>75</v>
      </c>
      <c r="AT2213" t="s">
        <v>75</v>
      </c>
      <c r="AV2213" t="s">
        <v>5010</v>
      </c>
      <c r="AW2213" t="s">
        <v>5011</v>
      </c>
      <c r="AX2213" t="s">
        <v>5012</v>
      </c>
      <c r="AY2213">
        <v>11.03332996</v>
      </c>
      <c r="AZ2213">
        <v>11.72826004</v>
      </c>
      <c r="BA2213" t="s">
        <v>2989</v>
      </c>
      <c r="BB2213" t="s">
        <v>64</v>
      </c>
    </row>
    <row r="2214" spans="1:54" x14ac:dyDescent="0.3">
      <c r="A2214">
        <v>1342</v>
      </c>
      <c r="B2214" t="s">
        <v>5033</v>
      </c>
      <c r="C2214" s="1">
        <v>42502</v>
      </c>
      <c r="D2214">
        <v>5</v>
      </c>
      <c r="E2214" t="s">
        <v>55</v>
      </c>
      <c r="F2214" t="s">
        <v>88</v>
      </c>
      <c r="H2214">
        <v>2016</v>
      </c>
      <c r="J2214" t="s">
        <v>80</v>
      </c>
      <c r="K2214" t="s">
        <v>81</v>
      </c>
      <c r="L2214">
        <v>8</v>
      </c>
      <c r="M2214" t="s">
        <v>58</v>
      </c>
      <c r="N2214" t="s">
        <v>9662</v>
      </c>
      <c r="V2214">
        <v>1</v>
      </c>
      <c r="W2214">
        <v>1</v>
      </c>
      <c r="AE2214">
        <v>6</v>
      </c>
      <c r="AK2214" t="s">
        <v>33</v>
      </c>
      <c r="AO2214" t="s">
        <v>59</v>
      </c>
      <c r="AV2214" t="s">
        <v>5034</v>
      </c>
      <c r="AW2214" t="s">
        <v>5035</v>
      </c>
      <c r="AX2214" t="s">
        <v>5036</v>
      </c>
      <c r="AY2214">
        <v>11.848400120000001</v>
      </c>
      <c r="AZ2214">
        <v>13.17329979</v>
      </c>
      <c r="BA2214" t="s">
        <v>85</v>
      </c>
      <c r="BB2214" t="s">
        <v>64</v>
      </c>
    </row>
    <row r="2215" spans="1:54" x14ac:dyDescent="0.3">
      <c r="A2215">
        <v>1348</v>
      </c>
      <c r="B2215" t="s">
        <v>5053</v>
      </c>
      <c r="C2215" s="1">
        <v>42519</v>
      </c>
      <c r="D2215">
        <v>5</v>
      </c>
      <c r="E2215" t="s">
        <v>55</v>
      </c>
      <c r="F2215" t="s">
        <v>56</v>
      </c>
      <c r="H2215">
        <v>2016</v>
      </c>
      <c r="J2215" t="s">
        <v>94</v>
      </c>
      <c r="K2215" t="s">
        <v>81</v>
      </c>
      <c r="L2215">
        <v>4</v>
      </c>
      <c r="M2215" t="s">
        <v>58</v>
      </c>
      <c r="N2215" t="s">
        <v>9662</v>
      </c>
      <c r="W2215">
        <v>1</v>
      </c>
      <c r="AE2215">
        <v>4</v>
      </c>
      <c r="AH2215" t="s">
        <v>30</v>
      </c>
      <c r="AT2215" t="s">
        <v>75</v>
      </c>
      <c r="AV2215" t="s">
        <v>5054</v>
      </c>
      <c r="AW2215" t="s">
        <v>5055</v>
      </c>
      <c r="AX2215" t="s">
        <v>5056</v>
      </c>
      <c r="AY2215">
        <v>10.61758041</v>
      </c>
      <c r="AZ2215">
        <v>12.17827988</v>
      </c>
      <c r="BA2215" t="s">
        <v>98</v>
      </c>
      <c r="BB2215" t="s">
        <v>64</v>
      </c>
    </row>
    <row r="2216" spans="1:54" x14ac:dyDescent="0.3">
      <c r="A2216">
        <v>1353</v>
      </c>
      <c r="B2216" t="s">
        <v>5073</v>
      </c>
      <c r="C2216" s="1">
        <v>42531</v>
      </c>
      <c r="D2216">
        <v>6</v>
      </c>
      <c r="E2216" t="s">
        <v>87</v>
      </c>
      <c r="F2216" t="s">
        <v>203</v>
      </c>
      <c r="H2216">
        <v>2016</v>
      </c>
      <c r="I2216" t="s">
        <v>2349</v>
      </c>
      <c r="J2216" t="s">
        <v>1552</v>
      </c>
      <c r="K2216" t="s">
        <v>81</v>
      </c>
      <c r="L2216">
        <v>4</v>
      </c>
      <c r="M2216" t="s">
        <v>58</v>
      </c>
      <c r="N2216" t="s">
        <v>9662</v>
      </c>
      <c r="AE2216">
        <v>4</v>
      </c>
      <c r="AL2216" t="s">
        <v>75</v>
      </c>
      <c r="AT2216" t="s">
        <v>75</v>
      </c>
      <c r="AV2216" t="s">
        <v>5074</v>
      </c>
      <c r="AY2216">
        <v>12.944910050000001</v>
      </c>
      <c r="AZ2216">
        <v>13.178489689999999</v>
      </c>
      <c r="BA2216" t="s">
        <v>1554</v>
      </c>
      <c r="BB2216" t="s">
        <v>64</v>
      </c>
    </row>
    <row r="2217" spans="1:54" x14ac:dyDescent="0.3">
      <c r="A2217">
        <v>1367</v>
      </c>
      <c r="B2217" t="s">
        <v>5124</v>
      </c>
      <c r="C2217" s="1">
        <v>42559</v>
      </c>
      <c r="D2217">
        <v>7</v>
      </c>
      <c r="E2217" t="s">
        <v>154</v>
      </c>
      <c r="F2217" t="s">
        <v>203</v>
      </c>
      <c r="H2217">
        <v>2016</v>
      </c>
      <c r="I2217" t="s">
        <v>5125</v>
      </c>
      <c r="J2217" t="s">
        <v>80</v>
      </c>
      <c r="K2217" t="s">
        <v>81</v>
      </c>
      <c r="L2217">
        <v>3</v>
      </c>
      <c r="M2217" t="s">
        <v>58</v>
      </c>
      <c r="N2217" t="s">
        <v>9662</v>
      </c>
      <c r="AE2217">
        <v>3</v>
      </c>
      <c r="AT2217" t="s">
        <v>75</v>
      </c>
      <c r="AV2217" t="s">
        <v>5122</v>
      </c>
      <c r="AW2217" t="s">
        <v>5126</v>
      </c>
      <c r="AY2217">
        <v>11.848400120000001</v>
      </c>
      <c r="AZ2217">
        <v>13.17329979</v>
      </c>
      <c r="BA2217" t="s">
        <v>85</v>
      </c>
      <c r="BB2217" t="s">
        <v>64</v>
      </c>
    </row>
    <row r="2218" spans="1:54" x14ac:dyDescent="0.3">
      <c r="A2218">
        <v>1491</v>
      </c>
      <c r="B2218" t="s">
        <v>5597</v>
      </c>
      <c r="C2218" s="1">
        <v>42809</v>
      </c>
      <c r="D2218">
        <v>3</v>
      </c>
      <c r="E2218" t="s">
        <v>828</v>
      </c>
      <c r="F2218" t="s">
        <v>169</v>
      </c>
      <c r="H2218">
        <v>2017</v>
      </c>
      <c r="J2218" t="s">
        <v>1332</v>
      </c>
      <c r="K2218" t="s">
        <v>81</v>
      </c>
      <c r="L2218">
        <v>1</v>
      </c>
      <c r="M2218" t="s">
        <v>58</v>
      </c>
      <c r="N2218" t="s">
        <v>9662</v>
      </c>
      <c r="W2218">
        <v>1</v>
      </c>
      <c r="AI2218" t="s">
        <v>31</v>
      </c>
      <c r="AL2218" t="s">
        <v>75</v>
      </c>
      <c r="AO2218" t="s">
        <v>59</v>
      </c>
      <c r="AT2218" t="s">
        <v>75</v>
      </c>
      <c r="AV2218" t="s">
        <v>5598</v>
      </c>
      <c r="AW2218" t="s">
        <v>5599</v>
      </c>
      <c r="AX2218" t="s">
        <v>5600</v>
      </c>
      <c r="AY2218">
        <v>12.114700320000001</v>
      </c>
      <c r="AZ2218">
        <v>12.8288002</v>
      </c>
      <c r="BA2218" t="s">
        <v>1335</v>
      </c>
      <c r="BB2218" t="s">
        <v>64</v>
      </c>
    </row>
    <row r="2219" spans="1:54" x14ac:dyDescent="0.3">
      <c r="A2219">
        <v>1493</v>
      </c>
      <c r="B2219" t="s">
        <v>5604</v>
      </c>
      <c r="C2219" s="1">
        <v>42812</v>
      </c>
      <c r="D2219">
        <v>3</v>
      </c>
      <c r="E2219" t="s">
        <v>828</v>
      </c>
      <c r="F2219" t="s">
        <v>206</v>
      </c>
      <c r="H2219">
        <v>2017</v>
      </c>
      <c r="I2219" t="s">
        <v>5605</v>
      </c>
      <c r="J2219" t="s">
        <v>696</v>
      </c>
      <c r="K2219" t="s">
        <v>81</v>
      </c>
      <c r="L2219">
        <v>7</v>
      </c>
      <c r="M2219" t="s">
        <v>58</v>
      </c>
      <c r="N2219" t="s">
        <v>9662</v>
      </c>
      <c r="V2219">
        <v>3</v>
      </c>
      <c r="AE2219">
        <v>4</v>
      </c>
      <c r="AK2219" t="s">
        <v>33</v>
      </c>
      <c r="AT2219" t="s">
        <v>75</v>
      </c>
      <c r="AV2219" t="s">
        <v>5606</v>
      </c>
      <c r="AW2219" t="s">
        <v>5607</v>
      </c>
      <c r="AX2219" t="s">
        <v>5608</v>
      </c>
      <c r="AY2219">
        <v>11.799059870000001</v>
      </c>
      <c r="AZ2219">
        <v>13.197159770000001</v>
      </c>
      <c r="BA2219" t="s">
        <v>699</v>
      </c>
      <c r="BB2219" t="s">
        <v>64</v>
      </c>
    </row>
    <row r="2220" spans="1:54" x14ac:dyDescent="0.3">
      <c r="A2220">
        <v>1494</v>
      </c>
      <c r="B2220" t="s">
        <v>5609</v>
      </c>
      <c r="C2220" s="1">
        <v>42812</v>
      </c>
      <c r="D2220">
        <v>3</v>
      </c>
      <c r="E2220" t="s">
        <v>828</v>
      </c>
      <c r="F2220" t="s">
        <v>206</v>
      </c>
      <c r="H2220">
        <v>2017</v>
      </c>
      <c r="I2220" t="s">
        <v>3375</v>
      </c>
      <c r="L2220">
        <v>9</v>
      </c>
      <c r="M2220" t="s">
        <v>58</v>
      </c>
      <c r="N2220" t="s">
        <v>9662</v>
      </c>
      <c r="V2220">
        <v>7</v>
      </c>
      <c r="W2220">
        <v>2</v>
      </c>
      <c r="AV2220" t="s">
        <v>5610</v>
      </c>
      <c r="AY2220">
        <v>12.377705000000001</v>
      </c>
      <c r="AZ2220">
        <v>14.317074</v>
      </c>
      <c r="BA2220" t="s">
        <v>3004</v>
      </c>
      <c r="BB2220" t="s">
        <v>64</v>
      </c>
    </row>
    <row r="2221" spans="1:54" x14ac:dyDescent="0.3">
      <c r="A2221">
        <v>1496</v>
      </c>
      <c r="B2221" t="s">
        <v>5615</v>
      </c>
      <c r="C2221" s="1">
        <v>42818</v>
      </c>
      <c r="D2221">
        <v>3</v>
      </c>
      <c r="E2221" t="s">
        <v>828</v>
      </c>
      <c r="F2221" t="s">
        <v>203</v>
      </c>
      <c r="H2221">
        <v>2017</v>
      </c>
      <c r="I2221" t="s">
        <v>5616</v>
      </c>
      <c r="J2221" t="s">
        <v>736</v>
      </c>
      <c r="K2221" t="s">
        <v>81</v>
      </c>
      <c r="L2221">
        <v>0</v>
      </c>
      <c r="M2221" t="s">
        <v>58</v>
      </c>
      <c r="N2221" t="s">
        <v>9662</v>
      </c>
      <c r="AB2221">
        <v>10</v>
      </c>
      <c r="AT2221" t="s">
        <v>75</v>
      </c>
      <c r="AV2221" t="s">
        <v>5617</v>
      </c>
      <c r="AW2221" t="s">
        <v>5618</v>
      </c>
      <c r="AX2221" t="s">
        <v>5619</v>
      </c>
      <c r="AY2221">
        <v>11.65330982</v>
      </c>
      <c r="AZ2221">
        <v>13.411040310000001</v>
      </c>
      <c r="BA2221" t="s">
        <v>739</v>
      </c>
      <c r="BB2221" t="s">
        <v>64</v>
      </c>
    </row>
    <row r="2222" spans="1:54" x14ac:dyDescent="0.3">
      <c r="A2222">
        <v>1497</v>
      </c>
      <c r="B2222" t="s">
        <v>5620</v>
      </c>
      <c r="C2222" s="1">
        <v>42819</v>
      </c>
      <c r="D2222">
        <v>3</v>
      </c>
      <c r="E2222" t="s">
        <v>828</v>
      </c>
      <c r="F2222" t="s">
        <v>206</v>
      </c>
      <c r="H2222">
        <v>2017</v>
      </c>
      <c r="I2222" t="s">
        <v>5616</v>
      </c>
      <c r="J2222" t="s">
        <v>736</v>
      </c>
      <c r="K2222" t="s">
        <v>81</v>
      </c>
      <c r="L2222">
        <v>3</v>
      </c>
      <c r="M2222" t="s">
        <v>58</v>
      </c>
      <c r="N2222" t="s">
        <v>9662</v>
      </c>
      <c r="AE2222">
        <v>3</v>
      </c>
      <c r="AL2222" t="s">
        <v>75</v>
      </c>
      <c r="AT2222" t="s">
        <v>75</v>
      </c>
      <c r="AV2222" t="s">
        <v>5621</v>
      </c>
      <c r="AW2222" t="s">
        <v>5622</v>
      </c>
      <c r="AY2222">
        <v>11.65330982</v>
      </c>
      <c r="AZ2222">
        <v>13.411040310000001</v>
      </c>
      <c r="BA2222" t="s">
        <v>739</v>
      </c>
      <c r="BB2222" t="s">
        <v>64</v>
      </c>
    </row>
    <row r="2223" spans="1:54" x14ac:dyDescent="0.3">
      <c r="A2223">
        <v>1498</v>
      </c>
      <c r="B2223" t="s">
        <v>5623</v>
      </c>
      <c r="C2223" s="1">
        <v>42822</v>
      </c>
      <c r="D2223">
        <v>3</v>
      </c>
      <c r="E2223" t="s">
        <v>828</v>
      </c>
      <c r="F2223" t="s">
        <v>100</v>
      </c>
      <c r="H2223">
        <v>2017</v>
      </c>
      <c r="J2223" t="s">
        <v>999</v>
      </c>
      <c r="K2223" t="s">
        <v>81</v>
      </c>
      <c r="L2223">
        <v>2</v>
      </c>
      <c r="M2223" t="s">
        <v>58</v>
      </c>
      <c r="N2223" t="s">
        <v>9662</v>
      </c>
      <c r="Y2223">
        <v>2</v>
      </c>
      <c r="AH2223" t="s">
        <v>30</v>
      </c>
      <c r="AT2223" t="s">
        <v>75</v>
      </c>
      <c r="AU2223" t="s">
        <v>5624</v>
      </c>
      <c r="AV2223" t="s">
        <v>5625</v>
      </c>
      <c r="AW2223" t="s">
        <v>5626</v>
      </c>
      <c r="AX2223" t="s">
        <v>5627</v>
      </c>
      <c r="AY2223">
        <v>12.04452991</v>
      </c>
      <c r="AZ2223">
        <v>13.92063999</v>
      </c>
      <c r="BA2223" t="s">
        <v>1003</v>
      </c>
      <c r="BB2223" t="s">
        <v>64</v>
      </c>
    </row>
    <row r="2224" spans="1:54" x14ac:dyDescent="0.3">
      <c r="A2224">
        <v>1500</v>
      </c>
      <c r="B2224" t="s">
        <v>5631</v>
      </c>
      <c r="C2224" s="1">
        <v>42824</v>
      </c>
      <c r="D2224">
        <v>3</v>
      </c>
      <c r="E2224" t="s">
        <v>828</v>
      </c>
      <c r="F2224" t="s">
        <v>88</v>
      </c>
      <c r="H2224">
        <v>2017</v>
      </c>
      <c r="I2224" t="s">
        <v>1827</v>
      </c>
      <c r="J2224" t="s">
        <v>1498</v>
      </c>
      <c r="K2224" t="s">
        <v>81</v>
      </c>
      <c r="L2224">
        <v>0</v>
      </c>
      <c r="M2224" t="s">
        <v>58</v>
      </c>
      <c r="N2224" t="s">
        <v>9662</v>
      </c>
      <c r="AB2224">
        <v>18</v>
      </c>
      <c r="AV2224" t="s">
        <v>5632</v>
      </c>
      <c r="AW2224" t="s">
        <v>5633</v>
      </c>
      <c r="AX2224" t="s">
        <v>5634</v>
      </c>
      <c r="AY2224">
        <v>11.08539963</v>
      </c>
      <c r="AZ2224">
        <v>13.69190025</v>
      </c>
      <c r="BA2224" t="s">
        <v>1499</v>
      </c>
      <c r="BB2224" t="s">
        <v>64</v>
      </c>
    </row>
    <row r="2225" spans="1:54" x14ac:dyDescent="0.3">
      <c r="A2225">
        <v>1501</v>
      </c>
      <c r="B2225" t="s">
        <v>5635</v>
      </c>
      <c r="C2225" s="1">
        <v>42824</v>
      </c>
      <c r="D2225">
        <v>3</v>
      </c>
      <c r="E2225" t="s">
        <v>828</v>
      </c>
      <c r="F2225" t="s">
        <v>88</v>
      </c>
      <c r="H2225">
        <v>2017</v>
      </c>
      <c r="I2225" t="s">
        <v>2025</v>
      </c>
      <c r="J2225" t="s">
        <v>1498</v>
      </c>
      <c r="K2225" t="s">
        <v>81</v>
      </c>
      <c r="L2225">
        <v>1</v>
      </c>
      <c r="M2225" t="s">
        <v>58</v>
      </c>
      <c r="N2225" t="s">
        <v>9662</v>
      </c>
      <c r="X2225">
        <v>1</v>
      </c>
      <c r="AB2225">
        <v>4</v>
      </c>
      <c r="AI2225" t="s">
        <v>31</v>
      </c>
      <c r="AT2225" t="s">
        <v>75</v>
      </c>
      <c r="AV2225" t="s">
        <v>5632</v>
      </c>
      <c r="AW2225" t="s">
        <v>5633</v>
      </c>
      <c r="AX2225" t="s">
        <v>5634</v>
      </c>
      <c r="AY2225">
        <v>11.08539963</v>
      </c>
      <c r="AZ2225">
        <v>13.69190025</v>
      </c>
      <c r="BA2225" t="s">
        <v>1499</v>
      </c>
      <c r="BB2225" t="s">
        <v>64</v>
      </c>
    </row>
    <row r="2226" spans="1:54" x14ac:dyDescent="0.3">
      <c r="A2226">
        <v>1507</v>
      </c>
      <c r="B2226" t="s">
        <v>5656</v>
      </c>
      <c r="C2226" s="1">
        <v>42832</v>
      </c>
      <c r="D2226">
        <v>4</v>
      </c>
      <c r="E2226" t="s">
        <v>949</v>
      </c>
      <c r="F2226" t="s">
        <v>203</v>
      </c>
      <c r="H2226">
        <v>2017</v>
      </c>
      <c r="I2226" t="s">
        <v>4386</v>
      </c>
      <c r="J2226" t="s">
        <v>1498</v>
      </c>
      <c r="K2226" t="s">
        <v>81</v>
      </c>
      <c r="L2226">
        <v>0</v>
      </c>
      <c r="M2226" t="s">
        <v>58</v>
      </c>
      <c r="N2226" t="s">
        <v>9662</v>
      </c>
      <c r="AB2226">
        <v>13</v>
      </c>
      <c r="AT2226" t="s">
        <v>75</v>
      </c>
      <c r="AV2226" t="s">
        <v>5657</v>
      </c>
      <c r="AW2226" t="s">
        <v>5658</v>
      </c>
      <c r="AY2226">
        <v>11.08539963</v>
      </c>
      <c r="AZ2226">
        <v>13.69190025</v>
      </c>
      <c r="BA2226" t="s">
        <v>1499</v>
      </c>
      <c r="BB2226" t="s">
        <v>64</v>
      </c>
    </row>
    <row r="2227" spans="1:54" x14ac:dyDescent="0.3">
      <c r="A2227">
        <v>1510</v>
      </c>
      <c r="B2227" t="s">
        <v>5667</v>
      </c>
      <c r="C2227" s="1">
        <v>42833</v>
      </c>
      <c r="D2227">
        <v>4</v>
      </c>
      <c r="E2227" t="s">
        <v>949</v>
      </c>
      <c r="F2227" t="s">
        <v>206</v>
      </c>
      <c r="H2227">
        <v>2017</v>
      </c>
      <c r="I2227" t="s">
        <v>5668</v>
      </c>
      <c r="J2227" t="s">
        <v>80</v>
      </c>
      <c r="K2227" t="s">
        <v>81</v>
      </c>
      <c r="L2227">
        <v>8</v>
      </c>
      <c r="M2227" t="s">
        <v>58</v>
      </c>
      <c r="N2227" t="s">
        <v>9662</v>
      </c>
      <c r="AE2227">
        <v>8</v>
      </c>
      <c r="AL2227" t="s">
        <v>75</v>
      </c>
      <c r="AT2227" t="s">
        <v>75</v>
      </c>
      <c r="AV2227" t="s">
        <v>5669</v>
      </c>
      <c r="AW2227" t="s">
        <v>5658</v>
      </c>
      <c r="AY2227">
        <v>11.834199910000001</v>
      </c>
      <c r="AZ2227">
        <v>13.063899989999999</v>
      </c>
      <c r="BA2227" t="s">
        <v>85</v>
      </c>
      <c r="BB2227" t="s">
        <v>64</v>
      </c>
    </row>
    <row r="2228" spans="1:54" x14ac:dyDescent="0.3">
      <c r="A2228">
        <v>1526</v>
      </c>
      <c r="B2228" t="s">
        <v>5721</v>
      </c>
      <c r="C2228" s="1">
        <v>42860</v>
      </c>
      <c r="D2228">
        <v>5</v>
      </c>
      <c r="E2228" t="s">
        <v>55</v>
      </c>
      <c r="F2228" t="s">
        <v>203</v>
      </c>
      <c r="H2228">
        <v>2017</v>
      </c>
      <c r="I2228" t="s">
        <v>5722</v>
      </c>
      <c r="J2228" t="s">
        <v>736</v>
      </c>
      <c r="K2228" t="s">
        <v>81</v>
      </c>
      <c r="L2228">
        <v>7</v>
      </c>
      <c r="M2228" t="s">
        <v>58</v>
      </c>
      <c r="N2228" t="s">
        <v>9662</v>
      </c>
      <c r="V2228">
        <v>2</v>
      </c>
      <c r="AE2228">
        <v>5</v>
      </c>
      <c r="AK2228" t="s">
        <v>33</v>
      </c>
      <c r="AT2228" t="s">
        <v>75</v>
      </c>
      <c r="AV2228" t="s">
        <v>5723</v>
      </c>
      <c r="AW2228" t="s">
        <v>5724</v>
      </c>
      <c r="AY2228">
        <v>11.65330982</v>
      </c>
      <c r="AZ2228">
        <v>13.411040310000001</v>
      </c>
      <c r="BA2228" t="s">
        <v>739</v>
      </c>
      <c r="BB2228" t="s">
        <v>64</v>
      </c>
    </row>
    <row r="2229" spans="1:54" x14ac:dyDescent="0.3">
      <c r="A2229">
        <v>1549</v>
      </c>
      <c r="B2229" t="s">
        <v>5807</v>
      </c>
      <c r="C2229" s="1">
        <v>42904</v>
      </c>
      <c r="D2229">
        <v>6</v>
      </c>
      <c r="E2229" t="s">
        <v>87</v>
      </c>
      <c r="F2229" t="s">
        <v>56</v>
      </c>
      <c r="H2229">
        <v>2017</v>
      </c>
      <c r="I2229" t="s">
        <v>1195</v>
      </c>
      <c r="J2229" t="s">
        <v>80</v>
      </c>
      <c r="K2229" t="s">
        <v>81</v>
      </c>
      <c r="L2229">
        <v>17</v>
      </c>
      <c r="M2229" t="s">
        <v>58</v>
      </c>
      <c r="N2229" t="s">
        <v>9662</v>
      </c>
      <c r="V2229">
        <v>5</v>
      </c>
      <c r="AE2229">
        <v>12</v>
      </c>
      <c r="AK2229" t="s">
        <v>33</v>
      </c>
      <c r="AQ2229" t="s">
        <v>39</v>
      </c>
      <c r="AT2229" t="s">
        <v>75</v>
      </c>
      <c r="AV2229" t="s">
        <v>5808</v>
      </c>
      <c r="AW2229" t="s">
        <v>5809</v>
      </c>
      <c r="AX2229" t="s">
        <v>5810</v>
      </c>
      <c r="AY2229">
        <v>11.834199910000001</v>
      </c>
      <c r="AZ2229">
        <v>13.063899989999999</v>
      </c>
      <c r="BA2229" t="s">
        <v>85</v>
      </c>
      <c r="BB2229" t="s">
        <v>64</v>
      </c>
    </row>
    <row r="2230" spans="1:54" x14ac:dyDescent="0.3">
      <c r="A2230">
        <v>1551</v>
      </c>
      <c r="B2230" t="s">
        <v>5815</v>
      </c>
      <c r="C2230" s="1">
        <v>42906</v>
      </c>
      <c r="D2230">
        <v>6</v>
      </c>
      <c r="E2230" t="s">
        <v>87</v>
      </c>
      <c r="F2230" t="s">
        <v>100</v>
      </c>
      <c r="H2230">
        <v>2017</v>
      </c>
      <c r="I2230" t="s">
        <v>5816</v>
      </c>
      <c r="J2230" t="s">
        <v>736</v>
      </c>
      <c r="K2230" t="s">
        <v>81</v>
      </c>
      <c r="L2230">
        <v>3</v>
      </c>
      <c r="M2230" t="s">
        <v>58</v>
      </c>
      <c r="N2230" t="s">
        <v>9662</v>
      </c>
      <c r="AE2230">
        <v>3</v>
      </c>
      <c r="AH2230" t="s">
        <v>30</v>
      </c>
      <c r="AT2230" t="s">
        <v>75</v>
      </c>
      <c r="AV2230" t="s">
        <v>5817</v>
      </c>
      <c r="AW2230" t="s">
        <v>5818</v>
      </c>
      <c r="AY2230">
        <v>11.65330982</v>
      </c>
      <c r="AZ2230">
        <v>13.411040310000001</v>
      </c>
      <c r="BA2230" t="s">
        <v>739</v>
      </c>
      <c r="BB2230" t="s">
        <v>64</v>
      </c>
    </row>
    <row r="2231" spans="1:54" x14ac:dyDescent="0.3">
      <c r="A2231">
        <v>1559</v>
      </c>
      <c r="B2231" t="s">
        <v>5841</v>
      </c>
      <c r="C2231" s="1">
        <v>42917</v>
      </c>
      <c r="D2231">
        <v>7</v>
      </c>
      <c r="E2231" t="s">
        <v>154</v>
      </c>
      <c r="F2231" t="s">
        <v>206</v>
      </c>
      <c r="H2231">
        <v>2017</v>
      </c>
      <c r="I2231" t="s">
        <v>3408</v>
      </c>
      <c r="J2231" t="s">
        <v>2795</v>
      </c>
      <c r="K2231" t="s">
        <v>2519</v>
      </c>
      <c r="L2231">
        <v>5</v>
      </c>
      <c r="M2231" t="s">
        <v>58</v>
      </c>
      <c r="N2231" t="s">
        <v>9662</v>
      </c>
      <c r="V2231">
        <v>4</v>
      </c>
      <c r="AE2231">
        <v>1</v>
      </c>
      <c r="AK2231" t="s">
        <v>33</v>
      </c>
      <c r="AT2231" t="s">
        <v>75</v>
      </c>
      <c r="AV2231" t="s">
        <v>5842</v>
      </c>
      <c r="AY2231">
        <v>11.04421997</v>
      </c>
      <c r="AZ2231">
        <v>14.13685036</v>
      </c>
      <c r="BA2231" t="s">
        <v>2798</v>
      </c>
      <c r="BB2231" t="s">
        <v>64</v>
      </c>
    </row>
    <row r="2232" spans="1:54" x14ac:dyDescent="0.3">
      <c r="A2232">
        <v>1568</v>
      </c>
      <c r="B2232" t="s">
        <v>5865</v>
      </c>
      <c r="C2232" s="1">
        <v>42927</v>
      </c>
      <c r="D2232">
        <v>7</v>
      </c>
      <c r="E2232" t="s">
        <v>154</v>
      </c>
      <c r="F2232" t="s">
        <v>100</v>
      </c>
      <c r="H2232">
        <v>2017</v>
      </c>
      <c r="I2232" t="s">
        <v>5866</v>
      </c>
      <c r="J2232" t="s">
        <v>696</v>
      </c>
      <c r="K2232" t="s">
        <v>81</v>
      </c>
      <c r="L2232">
        <v>23</v>
      </c>
      <c r="M2232" t="s">
        <v>58</v>
      </c>
      <c r="N2232" t="s">
        <v>9662</v>
      </c>
      <c r="V2232">
        <v>4</v>
      </c>
      <c r="AE2232">
        <v>19</v>
      </c>
      <c r="AK2232" t="s">
        <v>33</v>
      </c>
      <c r="AT2232" t="s">
        <v>75</v>
      </c>
      <c r="AV2232" t="s">
        <v>5867</v>
      </c>
      <c r="AW2232" t="s">
        <v>5868</v>
      </c>
      <c r="AX2232" t="s">
        <v>5869</v>
      </c>
      <c r="AY2232">
        <v>11.799059870000001</v>
      </c>
      <c r="AZ2232">
        <v>13.197159770000001</v>
      </c>
      <c r="BA2232" t="s">
        <v>699</v>
      </c>
      <c r="BB2232" t="s">
        <v>64</v>
      </c>
    </row>
    <row r="2233" spans="1:54" x14ac:dyDescent="0.3">
      <c r="A2233">
        <v>1571</v>
      </c>
      <c r="B2233" t="s">
        <v>5879</v>
      </c>
      <c r="C2233" s="1">
        <v>42931</v>
      </c>
      <c r="D2233">
        <v>7</v>
      </c>
      <c r="E2233" t="s">
        <v>154</v>
      </c>
      <c r="F2233" t="s">
        <v>206</v>
      </c>
      <c r="H2233">
        <v>2017</v>
      </c>
      <c r="I2233" t="s">
        <v>5880</v>
      </c>
      <c r="J2233" t="s">
        <v>696</v>
      </c>
      <c r="K2233" t="s">
        <v>81</v>
      </c>
      <c r="L2233">
        <v>1</v>
      </c>
      <c r="M2233" t="s">
        <v>58</v>
      </c>
      <c r="N2233" t="s">
        <v>9662</v>
      </c>
      <c r="AE2233">
        <v>1</v>
      </c>
      <c r="AH2233" t="s">
        <v>30</v>
      </c>
      <c r="AT2233" t="s">
        <v>75</v>
      </c>
      <c r="AV2233" t="s">
        <v>5881</v>
      </c>
      <c r="AW2233" t="s">
        <v>5882</v>
      </c>
      <c r="AX2233" t="s">
        <v>5883</v>
      </c>
      <c r="AY2233">
        <v>11.799059870000001</v>
      </c>
      <c r="AZ2233">
        <v>13.197159770000001</v>
      </c>
      <c r="BA2233" t="s">
        <v>699</v>
      </c>
      <c r="BB2233" t="s">
        <v>64</v>
      </c>
    </row>
    <row r="2234" spans="1:54" x14ac:dyDescent="0.3">
      <c r="A2234">
        <v>1586</v>
      </c>
      <c r="B2234" t="s">
        <v>5933</v>
      </c>
      <c r="C2234" s="1">
        <v>42944</v>
      </c>
      <c r="D2234">
        <v>7</v>
      </c>
      <c r="E2234" t="s">
        <v>154</v>
      </c>
      <c r="F2234" t="s">
        <v>203</v>
      </c>
      <c r="H2234">
        <v>2017</v>
      </c>
      <c r="J2234" t="s">
        <v>999</v>
      </c>
      <c r="K2234" t="s">
        <v>81</v>
      </c>
      <c r="L2234">
        <v>14</v>
      </c>
      <c r="M2234" t="s">
        <v>58</v>
      </c>
      <c r="N2234" t="s">
        <v>9662</v>
      </c>
      <c r="V2234">
        <v>1</v>
      </c>
      <c r="AE2234">
        <v>13</v>
      </c>
      <c r="AK2234" t="s">
        <v>33</v>
      </c>
      <c r="AT2234" t="s">
        <v>75</v>
      </c>
      <c r="AV2234" t="s">
        <v>5934</v>
      </c>
      <c r="AW2234" t="s">
        <v>5935</v>
      </c>
      <c r="AX2234" t="s">
        <v>5936</v>
      </c>
      <c r="AY2234">
        <v>12.04452991</v>
      </c>
      <c r="AZ2234">
        <v>13.92063999</v>
      </c>
      <c r="BA2234" t="s">
        <v>1003</v>
      </c>
      <c r="BB2234" t="s">
        <v>64</v>
      </c>
    </row>
    <row r="2235" spans="1:54" x14ac:dyDescent="0.3">
      <c r="A2235">
        <v>1598</v>
      </c>
      <c r="B2235" t="s">
        <v>5987</v>
      </c>
      <c r="C2235" s="1">
        <v>42962</v>
      </c>
      <c r="D2235">
        <v>8</v>
      </c>
      <c r="E2235" t="s">
        <v>212</v>
      </c>
      <c r="F2235" t="s">
        <v>100</v>
      </c>
      <c r="H2235">
        <v>2017</v>
      </c>
      <c r="I2235" t="s">
        <v>5988</v>
      </c>
      <c r="J2235" t="s">
        <v>736</v>
      </c>
      <c r="K2235" t="s">
        <v>81</v>
      </c>
      <c r="L2235">
        <v>31</v>
      </c>
      <c r="M2235" t="s">
        <v>58</v>
      </c>
      <c r="N2235" t="s">
        <v>9662</v>
      </c>
      <c r="V2235">
        <v>3</v>
      </c>
      <c r="AE2235">
        <v>28</v>
      </c>
      <c r="AK2235" t="s">
        <v>33</v>
      </c>
      <c r="AT2235" t="s">
        <v>75</v>
      </c>
      <c r="AV2235" t="s">
        <v>5989</v>
      </c>
      <c r="AW2235" t="s">
        <v>5990</v>
      </c>
      <c r="AX2235" t="s">
        <v>5991</v>
      </c>
      <c r="AY2235">
        <v>11.65330982</v>
      </c>
      <c r="AZ2235">
        <v>13.411040310000001</v>
      </c>
      <c r="BA2235" t="s">
        <v>739</v>
      </c>
      <c r="BB2235" t="s">
        <v>64</v>
      </c>
    </row>
    <row r="2236" spans="1:54" x14ac:dyDescent="0.3">
      <c r="A2236">
        <v>1605</v>
      </c>
      <c r="B2236" t="s">
        <v>6012</v>
      </c>
      <c r="C2236" s="1">
        <v>42970</v>
      </c>
      <c r="D2236">
        <v>8</v>
      </c>
      <c r="E2236" t="s">
        <v>212</v>
      </c>
      <c r="F2236" t="s">
        <v>169</v>
      </c>
      <c r="H2236">
        <v>2017</v>
      </c>
      <c r="I2236" t="s">
        <v>6013</v>
      </c>
      <c r="J2236" t="s">
        <v>2065</v>
      </c>
      <c r="K2236" t="s">
        <v>81</v>
      </c>
      <c r="L2236">
        <v>15</v>
      </c>
      <c r="M2236" t="s">
        <v>58</v>
      </c>
      <c r="N2236" t="s">
        <v>9662</v>
      </c>
      <c r="AE2236">
        <v>15</v>
      </c>
      <c r="AT2236" t="s">
        <v>75</v>
      </c>
      <c r="AV2236" t="s">
        <v>6014</v>
      </c>
      <c r="AY2236">
        <v>12.261500359999999</v>
      </c>
      <c r="AZ2236">
        <v>13.107799529999999</v>
      </c>
      <c r="BA2236" t="s">
        <v>2068</v>
      </c>
      <c r="BB2236" t="s">
        <v>64</v>
      </c>
    </row>
    <row r="2237" spans="1:54" x14ac:dyDescent="0.3">
      <c r="A2237">
        <v>1606</v>
      </c>
      <c r="B2237" t="s">
        <v>6015</v>
      </c>
      <c r="C2237" s="1">
        <v>42971</v>
      </c>
      <c r="D2237">
        <v>8</v>
      </c>
      <c r="E2237" t="s">
        <v>212</v>
      </c>
      <c r="F2237" t="s">
        <v>88</v>
      </c>
      <c r="H2237">
        <v>2017</v>
      </c>
      <c r="I2237" t="s">
        <v>6016</v>
      </c>
      <c r="J2237" t="s">
        <v>1552</v>
      </c>
      <c r="K2237" t="s">
        <v>81</v>
      </c>
      <c r="L2237">
        <v>12</v>
      </c>
      <c r="M2237" t="s">
        <v>58</v>
      </c>
      <c r="N2237" t="s">
        <v>9662</v>
      </c>
      <c r="AE2237">
        <v>12</v>
      </c>
      <c r="AI2237" t="s">
        <v>31</v>
      </c>
      <c r="AT2237" t="s">
        <v>75</v>
      </c>
      <c r="AV2237" t="s">
        <v>6014</v>
      </c>
      <c r="AY2237">
        <v>12.94598961</v>
      </c>
      <c r="AZ2237">
        <v>13.18229008</v>
      </c>
      <c r="BA2237" t="s">
        <v>1554</v>
      </c>
      <c r="BB2237" t="s">
        <v>64</v>
      </c>
    </row>
    <row r="2238" spans="1:54" x14ac:dyDescent="0.3">
      <c r="A2238">
        <v>1607</v>
      </c>
      <c r="B2238" t="s">
        <v>6017</v>
      </c>
      <c r="C2238" s="1">
        <v>42971</v>
      </c>
      <c r="D2238">
        <v>8</v>
      </c>
      <c r="E2238" t="s">
        <v>212</v>
      </c>
      <c r="F2238" t="s">
        <v>88</v>
      </c>
      <c r="H2238">
        <v>2017</v>
      </c>
      <c r="I2238" t="s">
        <v>6018</v>
      </c>
      <c r="J2238" t="s">
        <v>736</v>
      </c>
      <c r="K2238" t="s">
        <v>81</v>
      </c>
      <c r="L2238">
        <v>5</v>
      </c>
      <c r="M2238" t="s">
        <v>58</v>
      </c>
      <c r="N2238" t="s">
        <v>9662</v>
      </c>
      <c r="Y2238">
        <v>4</v>
      </c>
      <c r="AE2238">
        <v>1</v>
      </c>
      <c r="AI2238" t="s">
        <v>31</v>
      </c>
      <c r="AT2238" t="s">
        <v>75</v>
      </c>
      <c r="AU2238" t="s">
        <v>6019</v>
      </c>
      <c r="AV2238" t="s">
        <v>6020</v>
      </c>
      <c r="AW2238" t="s">
        <v>6021</v>
      </c>
      <c r="AY2238">
        <v>11.65330982</v>
      </c>
      <c r="AZ2238">
        <v>13.411040310000001</v>
      </c>
      <c r="BA2238" t="s">
        <v>739</v>
      </c>
      <c r="BB2238" t="s">
        <v>64</v>
      </c>
    </row>
    <row r="2239" spans="1:54" x14ac:dyDescent="0.3">
      <c r="A2239">
        <v>1609</v>
      </c>
      <c r="B2239" t="s">
        <v>6026</v>
      </c>
      <c r="C2239" s="1">
        <v>42976</v>
      </c>
      <c r="D2239">
        <v>8</v>
      </c>
      <c r="E2239" t="s">
        <v>212</v>
      </c>
      <c r="F2239" t="s">
        <v>100</v>
      </c>
      <c r="H2239">
        <v>2017</v>
      </c>
      <c r="J2239" t="s">
        <v>999</v>
      </c>
      <c r="K2239" t="s">
        <v>81</v>
      </c>
      <c r="L2239">
        <v>0</v>
      </c>
      <c r="M2239" t="s">
        <v>58</v>
      </c>
      <c r="N2239" t="s">
        <v>9662</v>
      </c>
      <c r="AB2239">
        <v>5</v>
      </c>
      <c r="AT2239" t="s">
        <v>75</v>
      </c>
      <c r="AV2239" t="s">
        <v>6027</v>
      </c>
      <c r="AY2239">
        <v>12.04452991</v>
      </c>
      <c r="AZ2239">
        <v>13.92063999</v>
      </c>
      <c r="BA2239" t="s">
        <v>1003</v>
      </c>
      <c r="BB2239" t="s">
        <v>64</v>
      </c>
    </row>
    <row r="2240" spans="1:54" x14ac:dyDescent="0.3">
      <c r="A2240">
        <v>1610</v>
      </c>
      <c r="B2240" t="s">
        <v>6028</v>
      </c>
      <c r="C2240" s="1">
        <v>42976</v>
      </c>
      <c r="D2240">
        <v>8</v>
      </c>
      <c r="E2240" t="s">
        <v>212</v>
      </c>
      <c r="F2240" t="s">
        <v>100</v>
      </c>
      <c r="H2240">
        <v>2017</v>
      </c>
      <c r="J2240" t="s">
        <v>736</v>
      </c>
      <c r="K2240" t="s">
        <v>81</v>
      </c>
      <c r="L2240">
        <v>1</v>
      </c>
      <c r="M2240" t="s">
        <v>58</v>
      </c>
      <c r="N2240" t="s">
        <v>9662</v>
      </c>
      <c r="AB2240">
        <v>4</v>
      </c>
      <c r="AE2240">
        <v>1</v>
      </c>
      <c r="AT2240" t="s">
        <v>75</v>
      </c>
      <c r="AV2240" t="s">
        <v>6027</v>
      </c>
      <c r="AY2240">
        <v>11.65330982</v>
      </c>
      <c r="AZ2240">
        <v>13.411040310000001</v>
      </c>
      <c r="BA2240" t="s">
        <v>739</v>
      </c>
      <c r="BB2240" t="s">
        <v>64</v>
      </c>
    </row>
    <row r="2241" spans="1:54" x14ac:dyDescent="0.3">
      <c r="A2241">
        <v>1620</v>
      </c>
      <c r="B2241" t="s">
        <v>6061</v>
      </c>
      <c r="C2241" s="1">
        <v>42996</v>
      </c>
      <c r="D2241">
        <v>9</v>
      </c>
      <c r="E2241" t="s">
        <v>263</v>
      </c>
      <c r="F2241" t="s">
        <v>73</v>
      </c>
      <c r="H2241">
        <v>2017</v>
      </c>
      <c r="I2241" t="s">
        <v>5745</v>
      </c>
      <c r="J2241" t="s">
        <v>736</v>
      </c>
      <c r="K2241" t="s">
        <v>81</v>
      </c>
      <c r="L2241">
        <v>18</v>
      </c>
      <c r="M2241" t="s">
        <v>58</v>
      </c>
      <c r="N2241" t="s">
        <v>9662</v>
      </c>
      <c r="V2241">
        <v>3</v>
      </c>
      <c r="AE2241">
        <v>15</v>
      </c>
      <c r="AK2241" t="s">
        <v>33</v>
      </c>
      <c r="AT2241" t="s">
        <v>75</v>
      </c>
      <c r="AV2241" t="s">
        <v>6062</v>
      </c>
      <c r="AW2241" t="s">
        <v>6063</v>
      </c>
      <c r="AX2241" t="s">
        <v>6064</v>
      </c>
      <c r="AY2241">
        <v>11.65330982</v>
      </c>
      <c r="AZ2241">
        <v>13.411040310000001</v>
      </c>
      <c r="BA2241" t="s">
        <v>739</v>
      </c>
      <c r="BB2241" t="s">
        <v>64</v>
      </c>
    </row>
    <row r="2242" spans="1:54" x14ac:dyDescent="0.3">
      <c r="A2242">
        <v>1624</v>
      </c>
      <c r="B2242" t="s">
        <v>6074</v>
      </c>
      <c r="C2242" s="1">
        <v>43005</v>
      </c>
      <c r="D2242">
        <v>9</v>
      </c>
      <c r="E2242" t="s">
        <v>263</v>
      </c>
      <c r="F2242" t="s">
        <v>169</v>
      </c>
      <c r="H2242">
        <v>2017</v>
      </c>
      <c r="I2242" t="s">
        <v>6075</v>
      </c>
      <c r="J2242" t="s">
        <v>1115</v>
      </c>
      <c r="K2242" t="s">
        <v>81</v>
      </c>
      <c r="L2242">
        <v>2</v>
      </c>
      <c r="M2242" t="s">
        <v>58</v>
      </c>
      <c r="N2242" t="s">
        <v>9662</v>
      </c>
      <c r="AE2242">
        <v>2</v>
      </c>
      <c r="AH2242" t="s">
        <v>30</v>
      </c>
      <c r="AT2242" t="s">
        <v>75</v>
      </c>
      <c r="AV2242" t="s">
        <v>6076</v>
      </c>
      <c r="AW2242" t="s">
        <v>6077</v>
      </c>
      <c r="AY2242">
        <v>11.92424965</v>
      </c>
      <c r="AZ2242">
        <v>13.603529930000001</v>
      </c>
      <c r="BA2242" t="s">
        <v>1118</v>
      </c>
      <c r="BB2242" t="s">
        <v>64</v>
      </c>
    </row>
    <row r="2243" spans="1:54" x14ac:dyDescent="0.3">
      <c r="A2243">
        <v>1625</v>
      </c>
      <c r="B2243" t="s">
        <v>6078</v>
      </c>
      <c r="C2243" s="1">
        <v>43005</v>
      </c>
      <c r="D2243">
        <v>9</v>
      </c>
      <c r="E2243" t="s">
        <v>263</v>
      </c>
      <c r="F2243" t="s">
        <v>169</v>
      </c>
      <c r="H2243">
        <v>2017</v>
      </c>
      <c r="I2243" t="s">
        <v>6079</v>
      </c>
      <c r="J2243" t="s">
        <v>1552</v>
      </c>
      <c r="K2243" t="s">
        <v>81</v>
      </c>
      <c r="L2243">
        <v>3</v>
      </c>
      <c r="M2243" t="s">
        <v>58</v>
      </c>
      <c r="N2243" t="s">
        <v>9662</v>
      </c>
      <c r="AE2243">
        <v>3</v>
      </c>
      <c r="AL2243" t="s">
        <v>75</v>
      </c>
      <c r="AT2243" t="s">
        <v>75</v>
      </c>
      <c r="AV2243" t="s">
        <v>6080</v>
      </c>
      <c r="AY2243">
        <v>12.94598961</v>
      </c>
      <c r="AZ2243">
        <v>13.18229008</v>
      </c>
      <c r="BA2243" t="s">
        <v>1554</v>
      </c>
      <c r="BB2243" t="s">
        <v>64</v>
      </c>
    </row>
    <row r="2244" spans="1:54" x14ac:dyDescent="0.3">
      <c r="A2244">
        <v>1633</v>
      </c>
      <c r="B2244" t="s">
        <v>6111</v>
      </c>
      <c r="C2244" s="1">
        <v>43020</v>
      </c>
      <c r="D2244">
        <v>10</v>
      </c>
      <c r="E2244" t="s">
        <v>290</v>
      </c>
      <c r="F2244" t="s">
        <v>88</v>
      </c>
      <c r="H2244">
        <v>2017</v>
      </c>
      <c r="I2244" t="s">
        <v>6112</v>
      </c>
      <c r="J2244" t="s">
        <v>736</v>
      </c>
      <c r="K2244" t="s">
        <v>81</v>
      </c>
      <c r="L2244">
        <v>6</v>
      </c>
      <c r="M2244" t="s">
        <v>58</v>
      </c>
      <c r="N2244" t="s">
        <v>9662</v>
      </c>
      <c r="P2244" t="s">
        <v>2538</v>
      </c>
      <c r="V2244">
        <v>1</v>
      </c>
      <c r="Y2244">
        <v>4</v>
      </c>
      <c r="AE2244">
        <v>1</v>
      </c>
      <c r="AI2244" t="s">
        <v>31</v>
      </c>
      <c r="AK2244" t="s">
        <v>33</v>
      </c>
      <c r="AT2244" t="s">
        <v>75</v>
      </c>
      <c r="AU2244" t="s">
        <v>6019</v>
      </c>
      <c r="AV2244" t="s">
        <v>6113</v>
      </c>
      <c r="AY2244">
        <v>11.65330982</v>
      </c>
      <c r="AZ2244">
        <v>13.411040310000001</v>
      </c>
      <c r="BA2244" t="s">
        <v>739</v>
      </c>
      <c r="BB2244" t="s">
        <v>64</v>
      </c>
    </row>
    <row r="2245" spans="1:54" x14ac:dyDescent="0.3">
      <c r="A2245">
        <v>1639</v>
      </c>
      <c r="B2245" t="s">
        <v>6132</v>
      </c>
      <c r="C2245" s="1">
        <v>43030</v>
      </c>
      <c r="D2245">
        <v>10</v>
      </c>
      <c r="E2245" t="s">
        <v>290</v>
      </c>
      <c r="F2245" t="s">
        <v>56</v>
      </c>
      <c r="H2245">
        <v>2017</v>
      </c>
      <c r="J2245" t="s">
        <v>80</v>
      </c>
      <c r="K2245" t="s">
        <v>81</v>
      </c>
      <c r="L2245">
        <v>16</v>
      </c>
      <c r="M2245" t="s">
        <v>58</v>
      </c>
      <c r="N2245" t="s">
        <v>9662</v>
      </c>
      <c r="V2245">
        <v>3</v>
      </c>
      <c r="AE2245">
        <v>13</v>
      </c>
      <c r="AK2245" t="s">
        <v>33</v>
      </c>
      <c r="AT2245" t="s">
        <v>75</v>
      </c>
      <c r="AV2245" t="s">
        <v>6133</v>
      </c>
      <c r="AW2245" t="s">
        <v>6134</v>
      </c>
      <c r="AX2245" t="s">
        <v>6135</v>
      </c>
      <c r="AY2245">
        <v>11.834199910000001</v>
      </c>
      <c r="AZ2245">
        <v>13.063899989999999</v>
      </c>
      <c r="BA2245" t="s">
        <v>85</v>
      </c>
      <c r="BB2245" t="s">
        <v>64</v>
      </c>
    </row>
    <row r="2246" spans="1:54" x14ac:dyDescent="0.3">
      <c r="A2246">
        <v>1649</v>
      </c>
      <c r="B2246" t="s">
        <v>6173</v>
      </c>
      <c r="C2246" s="1">
        <v>43038</v>
      </c>
      <c r="D2246">
        <v>10</v>
      </c>
      <c r="E2246" t="s">
        <v>290</v>
      </c>
      <c r="F2246" t="s">
        <v>73</v>
      </c>
      <c r="H2246">
        <v>2017</v>
      </c>
      <c r="I2246" t="s">
        <v>1005</v>
      </c>
      <c r="J2246" t="s">
        <v>879</v>
      </c>
      <c r="K2246" t="s">
        <v>81</v>
      </c>
      <c r="L2246">
        <v>24</v>
      </c>
      <c r="M2246" t="s">
        <v>58</v>
      </c>
      <c r="N2246" t="s">
        <v>9662</v>
      </c>
      <c r="V2246">
        <v>20</v>
      </c>
      <c r="AE2246">
        <v>4</v>
      </c>
      <c r="AH2246" t="s">
        <v>30</v>
      </c>
      <c r="AI2246" t="s">
        <v>31</v>
      </c>
      <c r="AT2246" t="s">
        <v>75</v>
      </c>
      <c r="AU2246" t="s">
        <v>6174</v>
      </c>
      <c r="AV2246" t="s">
        <v>6175</v>
      </c>
      <c r="AW2246" t="s">
        <v>6176</v>
      </c>
      <c r="AX2246" t="s">
        <v>6177</v>
      </c>
      <c r="AY2246">
        <v>11.51756001</v>
      </c>
      <c r="AZ2246">
        <v>13.695019719999999</v>
      </c>
      <c r="BA2246" t="s">
        <v>882</v>
      </c>
      <c r="BB2246" t="s">
        <v>64</v>
      </c>
    </row>
    <row r="2247" spans="1:54" x14ac:dyDescent="0.3">
      <c r="A2247">
        <v>1664</v>
      </c>
      <c r="B2247" t="s">
        <v>6230</v>
      </c>
      <c r="C2247" s="1">
        <v>43062</v>
      </c>
      <c r="D2247">
        <v>11</v>
      </c>
      <c r="E2247" t="s">
        <v>327</v>
      </c>
      <c r="F2247" t="s">
        <v>88</v>
      </c>
      <c r="H2247">
        <v>2017</v>
      </c>
      <c r="I2247" t="s">
        <v>613</v>
      </c>
      <c r="J2247" t="s">
        <v>250</v>
      </c>
      <c r="K2247" t="s">
        <v>251</v>
      </c>
      <c r="L2247">
        <v>7</v>
      </c>
      <c r="M2247" t="s">
        <v>58</v>
      </c>
      <c r="N2247" t="s">
        <v>9662</v>
      </c>
      <c r="AE2247">
        <v>7</v>
      </c>
      <c r="AI2247" t="s">
        <v>31</v>
      </c>
      <c r="AT2247" t="s">
        <v>75</v>
      </c>
      <c r="AV2247" t="s">
        <v>6231</v>
      </c>
      <c r="AY2247">
        <v>9.3588600159999995</v>
      </c>
      <c r="AZ2247">
        <v>12.545869830000001</v>
      </c>
      <c r="BA2247" t="s">
        <v>2080</v>
      </c>
      <c r="BB2247" t="s">
        <v>64</v>
      </c>
    </row>
    <row r="2248" spans="1:54" x14ac:dyDescent="0.3">
      <c r="A2248">
        <v>1666</v>
      </c>
      <c r="B2248" t="s">
        <v>6236</v>
      </c>
      <c r="C2248" s="1">
        <v>43068</v>
      </c>
      <c r="D2248">
        <v>11</v>
      </c>
      <c r="E2248" t="s">
        <v>327</v>
      </c>
      <c r="F2248" t="s">
        <v>169</v>
      </c>
      <c r="H2248">
        <v>2017</v>
      </c>
      <c r="I2248" t="s">
        <v>6237</v>
      </c>
      <c r="J2248" t="s">
        <v>785</v>
      </c>
      <c r="K2248" t="s">
        <v>251</v>
      </c>
      <c r="L2248">
        <v>5</v>
      </c>
      <c r="M2248" t="s">
        <v>58</v>
      </c>
      <c r="N2248" t="s">
        <v>9662</v>
      </c>
      <c r="AE2248">
        <v>5</v>
      </c>
      <c r="AI2248" t="s">
        <v>31</v>
      </c>
      <c r="AL2248" t="s">
        <v>75</v>
      </c>
      <c r="AT2248" t="s">
        <v>75</v>
      </c>
      <c r="AV2248" t="s">
        <v>6238</v>
      </c>
      <c r="AW2248" t="s">
        <v>6239</v>
      </c>
      <c r="AX2248" t="s">
        <v>6240</v>
      </c>
      <c r="AY2248">
        <v>10.807709689999999</v>
      </c>
      <c r="AZ2248">
        <v>13.45641041</v>
      </c>
      <c r="BA2248" t="s">
        <v>788</v>
      </c>
      <c r="BB2248" t="s">
        <v>64</v>
      </c>
    </row>
    <row r="2249" spans="1:54" x14ac:dyDescent="0.3">
      <c r="A2249">
        <v>1679</v>
      </c>
      <c r="B2249" t="s">
        <v>6285</v>
      </c>
      <c r="C2249" s="1">
        <v>43097</v>
      </c>
      <c r="D2249">
        <v>12</v>
      </c>
      <c r="E2249" t="s">
        <v>390</v>
      </c>
      <c r="F2249" t="s">
        <v>88</v>
      </c>
      <c r="H2249">
        <v>2017</v>
      </c>
      <c r="I2249" t="s">
        <v>5975</v>
      </c>
      <c r="J2249" t="s">
        <v>736</v>
      </c>
      <c r="K2249" t="s">
        <v>81</v>
      </c>
      <c r="L2249">
        <v>8</v>
      </c>
      <c r="M2249" t="s">
        <v>58</v>
      </c>
      <c r="N2249" t="s">
        <v>9662</v>
      </c>
      <c r="V2249">
        <v>2</v>
      </c>
      <c r="AE2249">
        <v>6</v>
      </c>
      <c r="AK2249" t="s">
        <v>33</v>
      </c>
      <c r="AT2249" t="s">
        <v>75</v>
      </c>
      <c r="AV2249" t="s">
        <v>6286</v>
      </c>
      <c r="AW2249" t="s">
        <v>6287</v>
      </c>
      <c r="AX2249" t="s">
        <v>6288</v>
      </c>
      <c r="AY2249">
        <v>11.65330982</v>
      </c>
      <c r="AZ2249">
        <v>13.411040310000001</v>
      </c>
      <c r="BA2249" t="s">
        <v>739</v>
      </c>
      <c r="BB2249" t="s">
        <v>64</v>
      </c>
    </row>
    <row r="2250" spans="1:54" x14ac:dyDescent="0.3">
      <c r="A2250">
        <v>1681</v>
      </c>
      <c r="B2250" t="s">
        <v>6291</v>
      </c>
      <c r="C2250" s="1">
        <v>43100</v>
      </c>
      <c r="D2250">
        <v>12</v>
      </c>
      <c r="E2250" t="s">
        <v>390</v>
      </c>
      <c r="F2250" t="s">
        <v>56</v>
      </c>
      <c r="H2250">
        <v>2017</v>
      </c>
      <c r="I2250" t="s">
        <v>6292</v>
      </c>
      <c r="L2250">
        <v>2</v>
      </c>
      <c r="M2250" t="s">
        <v>58</v>
      </c>
      <c r="N2250" t="s">
        <v>9662</v>
      </c>
      <c r="V2250">
        <v>1</v>
      </c>
      <c r="AE2250">
        <v>1</v>
      </c>
      <c r="AK2250" t="s">
        <v>33</v>
      </c>
      <c r="AT2250" t="s">
        <v>75</v>
      </c>
      <c r="AV2250" t="s">
        <v>6293</v>
      </c>
      <c r="AW2250" t="s">
        <v>6294</v>
      </c>
      <c r="AX2250" t="s">
        <v>6295</v>
      </c>
      <c r="AY2250">
        <v>5.6854767800000001</v>
      </c>
      <c r="AZ2250">
        <v>12.72287846</v>
      </c>
      <c r="BA2250" t="s">
        <v>3004</v>
      </c>
      <c r="BB2250" t="s">
        <v>64</v>
      </c>
    </row>
    <row r="2251" spans="1:54" x14ac:dyDescent="0.3">
      <c r="A2251">
        <v>1691</v>
      </c>
      <c r="B2251" t="s">
        <v>6329</v>
      </c>
      <c r="C2251" s="1">
        <v>43117</v>
      </c>
      <c r="D2251">
        <v>1</v>
      </c>
      <c r="E2251" t="s">
        <v>500</v>
      </c>
      <c r="F2251" t="s">
        <v>169</v>
      </c>
      <c r="H2251">
        <v>2018</v>
      </c>
      <c r="J2251" t="s">
        <v>80</v>
      </c>
      <c r="K2251" t="s">
        <v>81</v>
      </c>
      <c r="L2251">
        <v>14</v>
      </c>
      <c r="M2251" t="s">
        <v>58</v>
      </c>
      <c r="N2251" t="s">
        <v>9662</v>
      </c>
      <c r="V2251">
        <v>4</v>
      </c>
      <c r="AE2251">
        <v>10</v>
      </c>
      <c r="AK2251" t="s">
        <v>33</v>
      </c>
      <c r="AT2251" t="s">
        <v>75</v>
      </c>
      <c r="AV2251" t="s">
        <v>6330</v>
      </c>
      <c r="AW2251" t="s">
        <v>6331</v>
      </c>
      <c r="AX2251" t="s">
        <v>6332</v>
      </c>
      <c r="AY2251">
        <v>11.83695984</v>
      </c>
      <c r="AZ2251">
        <v>13.144749640000001</v>
      </c>
      <c r="BA2251" t="s">
        <v>85</v>
      </c>
      <c r="BB2251" t="s">
        <v>64</v>
      </c>
    </row>
    <row r="2252" spans="1:54" x14ac:dyDescent="0.3">
      <c r="A2252">
        <v>1699</v>
      </c>
      <c r="B2252" t="s">
        <v>6357</v>
      </c>
      <c r="C2252" s="1">
        <v>43131</v>
      </c>
      <c r="D2252">
        <v>1</v>
      </c>
      <c r="E2252" t="s">
        <v>500</v>
      </c>
      <c r="F2252" t="s">
        <v>169</v>
      </c>
      <c r="H2252">
        <v>2018</v>
      </c>
      <c r="I2252" t="s">
        <v>1195</v>
      </c>
      <c r="J2252" t="s">
        <v>80</v>
      </c>
      <c r="K2252" t="s">
        <v>81</v>
      </c>
      <c r="L2252">
        <v>6</v>
      </c>
      <c r="M2252" t="s">
        <v>58</v>
      </c>
      <c r="N2252" t="s">
        <v>9662</v>
      </c>
      <c r="V2252">
        <v>2</v>
      </c>
      <c r="AE2252">
        <v>4</v>
      </c>
      <c r="AK2252" t="s">
        <v>33</v>
      </c>
      <c r="AT2252" t="s">
        <v>75</v>
      </c>
      <c r="AV2252" t="s">
        <v>6358</v>
      </c>
      <c r="AW2252" t="s">
        <v>6359</v>
      </c>
      <c r="AX2252" t="s">
        <v>6360</v>
      </c>
      <c r="AY2252">
        <v>11.836959999999999</v>
      </c>
      <c r="AZ2252">
        <v>13.144749640000001</v>
      </c>
      <c r="BA2252" t="s">
        <v>85</v>
      </c>
      <c r="BB2252" t="s">
        <v>64</v>
      </c>
    </row>
    <row r="2253" spans="1:54" x14ac:dyDescent="0.3">
      <c r="A2253">
        <v>1700</v>
      </c>
      <c r="B2253" t="s">
        <v>6361</v>
      </c>
      <c r="C2253" s="1">
        <v>43131</v>
      </c>
      <c r="D2253">
        <v>1</v>
      </c>
      <c r="E2253" t="s">
        <v>500</v>
      </c>
      <c r="F2253" t="s">
        <v>169</v>
      </c>
      <c r="H2253">
        <v>2018</v>
      </c>
      <c r="I2253" t="s">
        <v>5722</v>
      </c>
      <c r="J2253" t="s">
        <v>736</v>
      </c>
      <c r="K2253" t="s">
        <v>81</v>
      </c>
      <c r="L2253">
        <v>2</v>
      </c>
      <c r="M2253" t="s">
        <v>58</v>
      </c>
      <c r="N2253" t="s">
        <v>9662</v>
      </c>
      <c r="V2253">
        <v>2</v>
      </c>
      <c r="AK2253" t="s">
        <v>33</v>
      </c>
      <c r="AT2253" t="s">
        <v>75</v>
      </c>
      <c r="AU2253" t="s">
        <v>6362</v>
      </c>
      <c r="AV2253" t="s">
        <v>6363</v>
      </c>
      <c r="AY2253">
        <v>11.653309999999999</v>
      </c>
      <c r="AZ2253">
        <v>13.411040310000001</v>
      </c>
      <c r="BA2253" t="s">
        <v>739</v>
      </c>
      <c r="BB2253" t="s">
        <v>64</v>
      </c>
    </row>
    <row r="2254" spans="1:54" x14ac:dyDescent="0.3">
      <c r="A2254">
        <v>1701</v>
      </c>
      <c r="B2254" t="s">
        <v>6364</v>
      </c>
      <c r="C2254" s="1">
        <v>43135</v>
      </c>
      <c r="D2254">
        <v>2</v>
      </c>
      <c r="E2254" t="s">
        <v>650</v>
      </c>
      <c r="F2254" t="s">
        <v>56</v>
      </c>
      <c r="H2254">
        <v>2018</v>
      </c>
      <c r="I2254" t="s">
        <v>6365</v>
      </c>
      <c r="J2254" t="s">
        <v>736</v>
      </c>
      <c r="K2254" t="s">
        <v>81</v>
      </c>
      <c r="L2254">
        <v>2</v>
      </c>
      <c r="M2254" t="s">
        <v>58</v>
      </c>
      <c r="N2254" t="s">
        <v>9662</v>
      </c>
      <c r="AE2254">
        <v>2</v>
      </c>
      <c r="AI2254" t="s">
        <v>31</v>
      </c>
      <c r="AL2254" t="s">
        <v>75</v>
      </c>
      <c r="AT2254" t="s">
        <v>75</v>
      </c>
      <c r="AV2254" t="s">
        <v>6366</v>
      </c>
      <c r="AW2254" t="s">
        <v>6367</v>
      </c>
      <c r="AY2254">
        <v>11.653309999999999</v>
      </c>
      <c r="AZ2254">
        <v>13.411040310000001</v>
      </c>
      <c r="BA2254" t="s">
        <v>739</v>
      </c>
      <c r="BB2254" t="s">
        <v>64</v>
      </c>
    </row>
    <row r="2255" spans="1:54" x14ac:dyDescent="0.3">
      <c r="A2255">
        <v>1705</v>
      </c>
      <c r="B2255" t="s">
        <v>6381</v>
      </c>
      <c r="C2255" s="1">
        <v>43147</v>
      </c>
      <c r="D2255">
        <v>2</v>
      </c>
      <c r="E2255" t="s">
        <v>650</v>
      </c>
      <c r="F2255" t="s">
        <v>203</v>
      </c>
      <c r="H2255">
        <v>2018</v>
      </c>
      <c r="I2255" t="s">
        <v>6382</v>
      </c>
      <c r="J2255" t="s">
        <v>736</v>
      </c>
      <c r="K2255" t="s">
        <v>81</v>
      </c>
      <c r="L2255">
        <v>22</v>
      </c>
      <c r="M2255" t="s">
        <v>58</v>
      </c>
      <c r="N2255" t="s">
        <v>9662</v>
      </c>
      <c r="V2255">
        <v>3</v>
      </c>
      <c r="AE2255">
        <v>19</v>
      </c>
      <c r="AK2255" t="s">
        <v>33</v>
      </c>
      <c r="AT2255" t="s">
        <v>75</v>
      </c>
      <c r="AV2255" t="s">
        <v>6383</v>
      </c>
      <c r="AW2255" t="s">
        <v>6384</v>
      </c>
      <c r="AX2255" t="s">
        <v>6385</v>
      </c>
      <c r="AY2255">
        <v>11.653309999999999</v>
      </c>
      <c r="AZ2255">
        <v>13.411040310000001</v>
      </c>
      <c r="BA2255" t="s">
        <v>739</v>
      </c>
      <c r="BB2255" t="s">
        <v>64</v>
      </c>
    </row>
    <row r="2256" spans="1:54" x14ac:dyDescent="0.3">
      <c r="A2256">
        <v>1720</v>
      </c>
      <c r="B2256" t="s">
        <v>6441</v>
      </c>
      <c r="C2256" s="1">
        <v>43164</v>
      </c>
      <c r="D2256">
        <v>3</v>
      </c>
      <c r="E2256" t="s">
        <v>828</v>
      </c>
      <c r="F2256" t="s">
        <v>73</v>
      </c>
      <c r="H2256">
        <v>2018</v>
      </c>
      <c r="I2256" t="s">
        <v>6442</v>
      </c>
      <c r="J2256" t="s">
        <v>1115</v>
      </c>
      <c r="K2256" t="s">
        <v>81</v>
      </c>
      <c r="L2256">
        <v>2</v>
      </c>
      <c r="M2256" t="s">
        <v>58</v>
      </c>
      <c r="N2256" t="s">
        <v>9662</v>
      </c>
      <c r="AE2256">
        <v>2</v>
      </c>
      <c r="AL2256" t="s">
        <v>75</v>
      </c>
      <c r="AT2256" t="s">
        <v>75</v>
      </c>
      <c r="AV2256" t="s">
        <v>6443</v>
      </c>
      <c r="AY2256">
        <v>11.924250000000001</v>
      </c>
      <c r="AZ2256">
        <v>13.603529930000001</v>
      </c>
      <c r="BA2256" t="s">
        <v>1118</v>
      </c>
      <c r="BB2256" t="s">
        <v>64</v>
      </c>
    </row>
    <row r="2257" spans="1:54" x14ac:dyDescent="0.3">
      <c r="A2257">
        <v>1730</v>
      </c>
      <c r="B2257" t="s">
        <v>6470</v>
      </c>
      <c r="C2257" s="1">
        <v>43189</v>
      </c>
      <c r="D2257">
        <v>3</v>
      </c>
      <c r="E2257" t="s">
        <v>828</v>
      </c>
      <c r="F2257" t="s">
        <v>203</v>
      </c>
      <c r="H2257">
        <v>2018</v>
      </c>
      <c r="I2257" t="s">
        <v>6471</v>
      </c>
      <c r="J2257" t="s">
        <v>80</v>
      </c>
      <c r="K2257" t="s">
        <v>81</v>
      </c>
      <c r="L2257">
        <v>5</v>
      </c>
      <c r="M2257" t="s">
        <v>58</v>
      </c>
      <c r="N2257" t="s">
        <v>9662</v>
      </c>
      <c r="V2257">
        <v>4</v>
      </c>
      <c r="AE2257">
        <v>2</v>
      </c>
      <c r="AI2257" t="s">
        <v>31</v>
      </c>
      <c r="AK2257" t="s">
        <v>33</v>
      </c>
      <c r="AT2257" t="s">
        <v>75</v>
      </c>
      <c r="AV2257" t="s">
        <v>6472</v>
      </c>
      <c r="AW2257" t="s">
        <v>6473</v>
      </c>
      <c r="AX2257" t="s">
        <v>6474</v>
      </c>
      <c r="AY2257">
        <v>11.836959999999999</v>
      </c>
      <c r="AZ2257">
        <v>13.144749640000001</v>
      </c>
      <c r="BA2257" t="s">
        <v>85</v>
      </c>
      <c r="BB2257" t="s">
        <v>64</v>
      </c>
    </row>
    <row r="2258" spans="1:54" x14ac:dyDescent="0.3">
      <c r="A2258">
        <v>1731</v>
      </c>
      <c r="B2258" t="s">
        <v>6475</v>
      </c>
      <c r="C2258" s="1">
        <v>43191</v>
      </c>
      <c r="D2258">
        <v>4</v>
      </c>
      <c r="E2258" t="s">
        <v>949</v>
      </c>
      <c r="F2258" t="s">
        <v>56</v>
      </c>
      <c r="H2258">
        <v>2018</v>
      </c>
      <c r="I2258" t="s">
        <v>6476</v>
      </c>
      <c r="J2258" t="s">
        <v>80</v>
      </c>
      <c r="K2258" t="s">
        <v>81</v>
      </c>
      <c r="L2258">
        <v>28</v>
      </c>
      <c r="M2258" t="s">
        <v>58</v>
      </c>
      <c r="N2258" t="s">
        <v>9662</v>
      </c>
      <c r="V2258">
        <v>13</v>
      </c>
      <c r="W2258">
        <v>1</v>
      </c>
      <c r="AE2258">
        <v>14</v>
      </c>
      <c r="AI2258" t="s">
        <v>31</v>
      </c>
      <c r="AK2258" t="s">
        <v>33</v>
      </c>
      <c r="AT2258" t="s">
        <v>75</v>
      </c>
      <c r="AV2258" t="s">
        <v>6477</v>
      </c>
      <c r="AW2258" t="s">
        <v>6478</v>
      </c>
      <c r="AX2258" t="s">
        <v>6479</v>
      </c>
      <c r="AY2258">
        <v>11.836959999999999</v>
      </c>
      <c r="AZ2258">
        <v>13.144749640000001</v>
      </c>
      <c r="BA2258" t="s">
        <v>85</v>
      </c>
      <c r="BB2258" t="s">
        <v>64</v>
      </c>
    </row>
    <row r="2259" spans="1:54" x14ac:dyDescent="0.3">
      <c r="A2259">
        <v>1740</v>
      </c>
      <c r="B2259" t="s">
        <v>6509</v>
      </c>
      <c r="C2259" s="1">
        <v>43212</v>
      </c>
      <c r="D2259">
        <v>4</v>
      </c>
      <c r="E2259" t="s">
        <v>949</v>
      </c>
      <c r="F2259" t="s">
        <v>56</v>
      </c>
      <c r="H2259">
        <v>2018</v>
      </c>
      <c r="I2259" t="s">
        <v>2103</v>
      </c>
      <c r="J2259" t="s">
        <v>233</v>
      </c>
      <c r="K2259" t="s">
        <v>81</v>
      </c>
      <c r="L2259">
        <v>18</v>
      </c>
      <c r="M2259" t="s">
        <v>58</v>
      </c>
      <c r="N2259" t="s">
        <v>9662</v>
      </c>
      <c r="AE2259">
        <v>18</v>
      </c>
      <c r="AI2259" t="s">
        <v>31</v>
      </c>
      <c r="AT2259" t="s">
        <v>75</v>
      </c>
      <c r="AV2259" t="s">
        <v>6510</v>
      </c>
      <c r="AY2259">
        <v>12.369809999999999</v>
      </c>
      <c r="AZ2259">
        <v>14.21105957</v>
      </c>
      <c r="BA2259" t="s">
        <v>235</v>
      </c>
      <c r="BB2259" t="s">
        <v>64</v>
      </c>
    </row>
    <row r="2260" spans="1:54" x14ac:dyDescent="0.3">
      <c r="A2260">
        <v>1741</v>
      </c>
      <c r="B2260" t="s">
        <v>6511</v>
      </c>
      <c r="C2260" s="1">
        <v>43212</v>
      </c>
      <c r="D2260">
        <v>4</v>
      </c>
      <c r="E2260" t="s">
        <v>949</v>
      </c>
      <c r="F2260" t="s">
        <v>56</v>
      </c>
      <c r="H2260">
        <v>2018</v>
      </c>
      <c r="I2260" t="s">
        <v>5096</v>
      </c>
      <c r="J2260" t="s">
        <v>233</v>
      </c>
      <c r="K2260" t="s">
        <v>81</v>
      </c>
      <c r="L2260">
        <v>3</v>
      </c>
      <c r="M2260" t="s">
        <v>58</v>
      </c>
      <c r="N2260" t="s">
        <v>9662</v>
      </c>
      <c r="AE2260">
        <v>3</v>
      </c>
      <c r="AH2260" t="s">
        <v>30</v>
      </c>
      <c r="AT2260" t="s">
        <v>75</v>
      </c>
      <c r="AV2260" t="s">
        <v>6510</v>
      </c>
      <c r="AY2260">
        <v>12.369809999999999</v>
      </c>
      <c r="AZ2260">
        <v>14.21105957</v>
      </c>
      <c r="BA2260" t="s">
        <v>235</v>
      </c>
      <c r="BB2260" t="s">
        <v>64</v>
      </c>
    </row>
    <row r="2261" spans="1:54" x14ac:dyDescent="0.3">
      <c r="A2261">
        <v>1745</v>
      </c>
      <c r="B2261" t="s">
        <v>6527</v>
      </c>
      <c r="C2261" s="1">
        <v>43221</v>
      </c>
      <c r="D2261">
        <v>5</v>
      </c>
      <c r="E2261" t="s">
        <v>55</v>
      </c>
      <c r="F2261" t="s">
        <v>100</v>
      </c>
      <c r="H2261">
        <v>2018</v>
      </c>
      <c r="J2261" t="s">
        <v>478</v>
      </c>
      <c r="K2261" t="s">
        <v>251</v>
      </c>
      <c r="L2261">
        <v>86</v>
      </c>
      <c r="M2261" t="s">
        <v>58</v>
      </c>
      <c r="N2261" t="s">
        <v>9662</v>
      </c>
      <c r="V2261">
        <v>2</v>
      </c>
      <c r="AE2261">
        <v>84</v>
      </c>
      <c r="AK2261" t="s">
        <v>33</v>
      </c>
      <c r="AQ2261" t="s">
        <v>39</v>
      </c>
      <c r="AT2261" t="s">
        <v>75</v>
      </c>
      <c r="AV2261" t="s">
        <v>6528</v>
      </c>
      <c r="AW2261" t="s">
        <v>6529</v>
      </c>
      <c r="AX2261" t="s">
        <v>6530</v>
      </c>
      <c r="AY2261">
        <v>10.255940000000001</v>
      </c>
      <c r="AZ2261">
        <v>13.276519779999999</v>
      </c>
      <c r="BA2261" t="s">
        <v>481</v>
      </c>
      <c r="BB2261" t="s">
        <v>64</v>
      </c>
    </row>
    <row r="2262" spans="1:54" x14ac:dyDescent="0.3">
      <c r="A2262">
        <v>1749</v>
      </c>
      <c r="B2262" t="s">
        <v>6540</v>
      </c>
      <c r="C2262" s="1">
        <v>43224</v>
      </c>
      <c r="D2262">
        <v>5</v>
      </c>
      <c r="E2262" t="s">
        <v>55</v>
      </c>
      <c r="F2262" t="s">
        <v>203</v>
      </c>
      <c r="H2262">
        <v>2018</v>
      </c>
      <c r="I2262" t="s">
        <v>6541</v>
      </c>
      <c r="J2262" t="s">
        <v>736</v>
      </c>
      <c r="K2262" t="s">
        <v>81</v>
      </c>
      <c r="L2262">
        <v>7</v>
      </c>
      <c r="M2262" t="s">
        <v>58</v>
      </c>
      <c r="N2262" t="s">
        <v>9662</v>
      </c>
      <c r="V2262">
        <v>4</v>
      </c>
      <c r="AE2262">
        <v>3</v>
      </c>
      <c r="AK2262" t="s">
        <v>33</v>
      </c>
      <c r="AT2262" t="s">
        <v>75</v>
      </c>
      <c r="AV2262" t="s">
        <v>6542</v>
      </c>
      <c r="AW2262" t="s">
        <v>6543</v>
      </c>
      <c r="AX2262" t="s">
        <v>6539</v>
      </c>
      <c r="AY2262">
        <v>11.653309999999999</v>
      </c>
      <c r="AZ2262">
        <v>13.411040310000001</v>
      </c>
      <c r="BA2262" t="s">
        <v>739</v>
      </c>
      <c r="BB2262" t="s">
        <v>64</v>
      </c>
    </row>
    <row r="2263" spans="1:54" x14ac:dyDescent="0.3">
      <c r="A2263">
        <v>1750</v>
      </c>
      <c r="B2263" t="s">
        <v>6544</v>
      </c>
      <c r="C2263" s="1">
        <v>43225</v>
      </c>
      <c r="D2263">
        <v>5</v>
      </c>
      <c r="E2263" t="s">
        <v>55</v>
      </c>
      <c r="F2263" t="s">
        <v>206</v>
      </c>
      <c r="H2263">
        <v>2018</v>
      </c>
      <c r="L2263">
        <v>6</v>
      </c>
      <c r="M2263" t="s">
        <v>58</v>
      </c>
      <c r="N2263" t="s">
        <v>9662</v>
      </c>
      <c r="W2263">
        <v>5</v>
      </c>
      <c r="AE2263">
        <v>1</v>
      </c>
      <c r="AI2263" t="s">
        <v>31</v>
      </c>
      <c r="AT2263" t="s">
        <v>75</v>
      </c>
      <c r="AU2263" t="s">
        <v>6545</v>
      </c>
      <c r="AV2263" t="s">
        <v>6546</v>
      </c>
      <c r="AY2263">
        <v>15.368282000000001</v>
      </c>
      <c r="AZ2263">
        <v>18.66776466</v>
      </c>
      <c r="BA2263" t="s">
        <v>3004</v>
      </c>
      <c r="BB2263" t="s">
        <v>64</v>
      </c>
    </row>
    <row r="2264" spans="1:54" x14ac:dyDescent="0.3">
      <c r="A2264">
        <v>1757</v>
      </c>
      <c r="B2264" t="s">
        <v>6569</v>
      </c>
      <c r="C2264" s="1">
        <v>43237</v>
      </c>
      <c r="D2264">
        <v>5</v>
      </c>
      <c r="E2264" t="s">
        <v>55</v>
      </c>
      <c r="F2264" t="s">
        <v>88</v>
      </c>
      <c r="H2264">
        <v>2018</v>
      </c>
      <c r="J2264" t="s">
        <v>999</v>
      </c>
      <c r="K2264" t="s">
        <v>81</v>
      </c>
      <c r="L2264">
        <v>5</v>
      </c>
      <c r="M2264" t="s">
        <v>58</v>
      </c>
      <c r="N2264" t="s">
        <v>9662</v>
      </c>
      <c r="V2264">
        <v>1</v>
      </c>
      <c r="AE2264">
        <v>4</v>
      </c>
      <c r="AK2264" t="s">
        <v>33</v>
      </c>
      <c r="AQ2264" t="s">
        <v>39</v>
      </c>
      <c r="AV2264" t="s">
        <v>6570</v>
      </c>
      <c r="AW2264" t="s">
        <v>6571</v>
      </c>
      <c r="AY2264">
        <v>12.04399967</v>
      </c>
      <c r="AZ2264">
        <v>13.921400070000001</v>
      </c>
      <c r="BA2264" t="s">
        <v>1003</v>
      </c>
      <c r="BB2264" t="s">
        <v>64</v>
      </c>
    </row>
    <row r="2265" spans="1:54" x14ac:dyDescent="0.3">
      <c r="A2265">
        <v>1796</v>
      </c>
      <c r="B2265" t="s">
        <v>6728</v>
      </c>
      <c r="C2265" s="1">
        <v>43318</v>
      </c>
      <c r="D2265">
        <v>8</v>
      </c>
      <c r="E2265" t="s">
        <v>212</v>
      </c>
      <c r="F2265" t="s">
        <v>73</v>
      </c>
      <c r="H2265">
        <v>2018</v>
      </c>
      <c r="I2265" t="s">
        <v>6729</v>
      </c>
      <c r="J2265" t="s">
        <v>80</v>
      </c>
      <c r="K2265" t="s">
        <v>81</v>
      </c>
      <c r="L2265">
        <v>7</v>
      </c>
      <c r="M2265" t="s">
        <v>58</v>
      </c>
      <c r="N2265" t="s">
        <v>9662</v>
      </c>
      <c r="AE2265">
        <v>7</v>
      </c>
      <c r="AI2265" t="s">
        <v>31</v>
      </c>
      <c r="AL2265" t="s">
        <v>75</v>
      </c>
      <c r="AT2265" t="s">
        <v>75</v>
      </c>
      <c r="AV2265" t="s">
        <v>6730</v>
      </c>
      <c r="AW2265" t="s">
        <v>6731</v>
      </c>
      <c r="AY2265">
        <v>11.836959999999999</v>
      </c>
      <c r="AZ2265">
        <v>13.144749640000001</v>
      </c>
      <c r="BA2265" t="s">
        <v>85</v>
      </c>
      <c r="BB2265" t="s">
        <v>64</v>
      </c>
    </row>
    <row r="2266" spans="1:54" x14ac:dyDescent="0.3">
      <c r="A2266">
        <v>1807</v>
      </c>
      <c r="B2266" t="s">
        <v>6772</v>
      </c>
      <c r="C2266" s="1">
        <v>43350</v>
      </c>
      <c r="D2266">
        <v>9</v>
      </c>
      <c r="E2266" t="s">
        <v>263</v>
      </c>
      <c r="F2266" t="s">
        <v>203</v>
      </c>
      <c r="H2266">
        <v>2018</v>
      </c>
      <c r="I2266" t="s">
        <v>4344</v>
      </c>
      <c r="J2266" t="s">
        <v>1552</v>
      </c>
      <c r="K2266" t="s">
        <v>81</v>
      </c>
      <c r="L2266">
        <v>8</v>
      </c>
      <c r="M2266" t="s">
        <v>58</v>
      </c>
      <c r="N2266" t="s">
        <v>9662</v>
      </c>
      <c r="AE2266">
        <v>8</v>
      </c>
      <c r="AI2266" t="s">
        <v>31</v>
      </c>
      <c r="AT2266" t="s">
        <v>75</v>
      </c>
      <c r="AV2266" t="s">
        <v>6773</v>
      </c>
      <c r="AW2266" t="s">
        <v>6774</v>
      </c>
      <c r="AX2266" t="s">
        <v>6775</v>
      </c>
      <c r="AY2266">
        <v>12.94599</v>
      </c>
      <c r="AZ2266">
        <v>13.18229008</v>
      </c>
      <c r="BA2266" t="s">
        <v>1554</v>
      </c>
      <c r="BB2266" t="s">
        <v>64</v>
      </c>
    </row>
    <row r="2267" spans="1:54" x14ac:dyDescent="0.3">
      <c r="A2267">
        <v>1810</v>
      </c>
      <c r="B2267" t="s">
        <v>6782</v>
      </c>
      <c r="C2267" s="1">
        <v>43357</v>
      </c>
      <c r="D2267">
        <v>9</v>
      </c>
      <c r="E2267" t="s">
        <v>263</v>
      </c>
      <c r="F2267" t="s">
        <v>203</v>
      </c>
      <c r="H2267">
        <v>2018</v>
      </c>
      <c r="I2267" t="s">
        <v>6783</v>
      </c>
      <c r="J2267" t="s">
        <v>2065</v>
      </c>
      <c r="K2267" t="s">
        <v>81</v>
      </c>
      <c r="L2267">
        <v>10</v>
      </c>
      <c r="M2267" t="s">
        <v>58</v>
      </c>
      <c r="N2267" t="s">
        <v>9662</v>
      </c>
      <c r="AE2267">
        <v>10</v>
      </c>
      <c r="AI2267" t="s">
        <v>31</v>
      </c>
      <c r="AT2267" t="s">
        <v>75</v>
      </c>
      <c r="AV2267" t="s">
        <v>6784</v>
      </c>
      <c r="AY2267">
        <v>12.2615</v>
      </c>
      <c r="AZ2267">
        <v>13.107799529999999</v>
      </c>
      <c r="BA2267" t="s">
        <v>2068</v>
      </c>
      <c r="BB2267" t="s">
        <v>64</v>
      </c>
    </row>
    <row r="2268" spans="1:54" x14ac:dyDescent="0.3">
      <c r="A2268">
        <v>1823</v>
      </c>
      <c r="B2268" t="s">
        <v>6841</v>
      </c>
      <c r="C2268" s="1">
        <v>43395</v>
      </c>
      <c r="D2268">
        <v>10</v>
      </c>
      <c r="E2268" t="s">
        <v>290</v>
      </c>
      <c r="F2268" t="s">
        <v>73</v>
      </c>
      <c r="H2268">
        <v>2018</v>
      </c>
      <c r="I2268" t="s">
        <v>6842</v>
      </c>
      <c r="J2268" t="s">
        <v>1517</v>
      </c>
      <c r="K2268" t="s">
        <v>81</v>
      </c>
      <c r="L2268">
        <v>2</v>
      </c>
      <c r="M2268" t="s">
        <v>58</v>
      </c>
      <c r="N2268" t="s">
        <v>9662</v>
      </c>
      <c r="AE2268">
        <v>2</v>
      </c>
      <c r="AI2268" t="s">
        <v>31</v>
      </c>
      <c r="AL2268" t="s">
        <v>75</v>
      </c>
      <c r="AT2268" t="s">
        <v>75</v>
      </c>
      <c r="AV2268" t="s">
        <v>6843</v>
      </c>
      <c r="AW2268" t="s">
        <v>6844</v>
      </c>
      <c r="AX2268" t="s">
        <v>6845</v>
      </c>
      <c r="AY2268">
        <v>10.871729999999999</v>
      </c>
      <c r="AZ2268">
        <v>12.8449297</v>
      </c>
      <c r="BA2268" t="s">
        <v>1519</v>
      </c>
      <c r="BB2268" t="s">
        <v>64</v>
      </c>
    </row>
    <row r="2269" spans="1:54" x14ac:dyDescent="0.3">
      <c r="A2269">
        <v>1832</v>
      </c>
      <c r="B2269" t="s">
        <v>6881</v>
      </c>
      <c r="C2269" s="1">
        <v>43416</v>
      </c>
      <c r="D2269">
        <v>11</v>
      </c>
      <c r="E2269" t="s">
        <v>327</v>
      </c>
      <c r="F2269" t="s">
        <v>73</v>
      </c>
      <c r="H2269">
        <v>2018</v>
      </c>
      <c r="I2269" t="s">
        <v>6882</v>
      </c>
      <c r="J2269" t="s">
        <v>1819</v>
      </c>
      <c r="K2269" t="s">
        <v>81</v>
      </c>
      <c r="L2269">
        <v>16</v>
      </c>
      <c r="M2269" t="s">
        <v>58</v>
      </c>
      <c r="N2269" t="s">
        <v>9662</v>
      </c>
      <c r="AE2269">
        <v>16</v>
      </c>
      <c r="AI2269" t="s">
        <v>31</v>
      </c>
      <c r="AT2269" t="s">
        <v>75</v>
      </c>
      <c r="AV2269" t="s">
        <v>6883</v>
      </c>
      <c r="AW2269" t="s">
        <v>6884</v>
      </c>
      <c r="AY2269">
        <v>12.67615</v>
      </c>
      <c r="AZ2269">
        <v>13.61752033</v>
      </c>
      <c r="BA2269" t="s">
        <v>1822</v>
      </c>
      <c r="BB2269" t="s">
        <v>64</v>
      </c>
    </row>
    <row r="2270" spans="1:54" x14ac:dyDescent="0.3">
      <c r="A2270">
        <v>1836</v>
      </c>
      <c r="B2270" t="s">
        <v>6894</v>
      </c>
      <c r="C2270" s="1">
        <v>43419</v>
      </c>
      <c r="D2270">
        <v>11</v>
      </c>
      <c r="E2270" t="s">
        <v>327</v>
      </c>
      <c r="F2270" t="s">
        <v>88</v>
      </c>
      <c r="H2270">
        <v>2018</v>
      </c>
      <c r="I2270" t="s">
        <v>6895</v>
      </c>
      <c r="J2270" t="s">
        <v>879</v>
      </c>
      <c r="K2270" t="s">
        <v>81</v>
      </c>
      <c r="L2270">
        <v>1</v>
      </c>
      <c r="M2270" t="s">
        <v>58</v>
      </c>
      <c r="N2270" t="s">
        <v>9662</v>
      </c>
      <c r="AB2270">
        <v>10</v>
      </c>
      <c r="AE2270">
        <v>1</v>
      </c>
      <c r="AT2270" t="s">
        <v>75</v>
      </c>
      <c r="AV2270" t="s">
        <v>6896</v>
      </c>
      <c r="AW2270" t="s">
        <v>6897</v>
      </c>
      <c r="AX2270" t="s">
        <v>6898</v>
      </c>
      <c r="AY2270">
        <v>11.517799999999999</v>
      </c>
      <c r="AZ2270">
        <v>13.697979930000001</v>
      </c>
      <c r="BA2270" t="s">
        <v>882</v>
      </c>
      <c r="BB2270" t="s">
        <v>64</v>
      </c>
    </row>
    <row r="2271" spans="1:54" x14ac:dyDescent="0.3">
      <c r="A2271">
        <v>1843</v>
      </c>
      <c r="B2271" t="s">
        <v>6922</v>
      </c>
      <c r="C2271" s="1">
        <v>43427</v>
      </c>
      <c r="D2271">
        <v>11</v>
      </c>
      <c r="E2271" t="s">
        <v>327</v>
      </c>
      <c r="F2271" t="s">
        <v>203</v>
      </c>
      <c r="H2271">
        <v>2018</v>
      </c>
      <c r="I2271" t="s">
        <v>5189</v>
      </c>
      <c r="J2271" t="s">
        <v>3548</v>
      </c>
      <c r="K2271" t="s">
        <v>3549</v>
      </c>
      <c r="L2271">
        <v>0</v>
      </c>
      <c r="M2271" t="s">
        <v>58</v>
      </c>
      <c r="N2271" t="s">
        <v>9662</v>
      </c>
      <c r="AB2271">
        <v>15</v>
      </c>
      <c r="AI2271" t="s">
        <v>31</v>
      </c>
      <c r="AT2271" t="s">
        <v>75</v>
      </c>
      <c r="AV2271" t="s">
        <v>6923</v>
      </c>
      <c r="AW2271" t="s">
        <v>6924</v>
      </c>
      <c r="AX2271" t="s">
        <v>6925</v>
      </c>
      <c r="AY2271">
        <v>13.668271000000001</v>
      </c>
      <c r="AZ2271">
        <v>13.118176999999999</v>
      </c>
      <c r="BA2271" t="s">
        <v>3553</v>
      </c>
      <c r="BB2271" t="s">
        <v>64</v>
      </c>
    </row>
    <row r="2272" spans="1:54" x14ac:dyDescent="0.3">
      <c r="A2272">
        <v>1868</v>
      </c>
      <c r="B2272" t="s">
        <v>7006</v>
      </c>
      <c r="C2272" s="1">
        <v>43457</v>
      </c>
      <c r="D2272">
        <v>12</v>
      </c>
      <c r="E2272" t="s">
        <v>390</v>
      </c>
      <c r="F2272" t="s">
        <v>56</v>
      </c>
      <c r="H2272">
        <v>2018</v>
      </c>
      <c r="I2272" t="s">
        <v>7007</v>
      </c>
      <c r="J2272" t="s">
        <v>1517</v>
      </c>
      <c r="K2272" t="s">
        <v>81</v>
      </c>
      <c r="L2272">
        <v>1</v>
      </c>
      <c r="M2272" t="s">
        <v>58</v>
      </c>
      <c r="N2272" t="s">
        <v>9662</v>
      </c>
      <c r="AE2272">
        <v>1</v>
      </c>
      <c r="AL2272" t="s">
        <v>75</v>
      </c>
      <c r="AT2272" t="s">
        <v>75</v>
      </c>
      <c r="AV2272" t="s">
        <v>7008</v>
      </c>
      <c r="AW2272" t="s">
        <v>7009</v>
      </c>
      <c r="AX2272" t="s">
        <v>7010</v>
      </c>
      <c r="AY2272">
        <v>10.871729999999999</v>
      </c>
      <c r="AZ2272">
        <v>12.8449297</v>
      </c>
      <c r="BA2272" t="s">
        <v>1519</v>
      </c>
      <c r="BB2272" t="s">
        <v>64</v>
      </c>
    </row>
    <row r="2273" spans="1:54" x14ac:dyDescent="0.3">
      <c r="A2273">
        <v>1891</v>
      </c>
      <c r="B2273" t="s">
        <v>7096</v>
      </c>
      <c r="C2273" s="1">
        <v>43492</v>
      </c>
      <c r="D2273">
        <v>1</v>
      </c>
      <c r="E2273" t="s">
        <v>500</v>
      </c>
      <c r="F2273" t="s">
        <v>56</v>
      </c>
      <c r="H2273">
        <v>2019</v>
      </c>
      <c r="I2273" t="s">
        <v>5668</v>
      </c>
      <c r="J2273" t="s">
        <v>736</v>
      </c>
      <c r="K2273" t="s">
        <v>81</v>
      </c>
      <c r="L2273">
        <v>4</v>
      </c>
      <c r="M2273" t="s">
        <v>58</v>
      </c>
      <c r="N2273" t="s">
        <v>9662</v>
      </c>
      <c r="AB2273">
        <v>2</v>
      </c>
      <c r="AE2273">
        <v>4</v>
      </c>
      <c r="AL2273" t="s">
        <v>75</v>
      </c>
      <c r="AT2273" t="s">
        <v>75</v>
      </c>
      <c r="AV2273" t="s">
        <v>7097</v>
      </c>
      <c r="AW2273" t="s">
        <v>7098</v>
      </c>
      <c r="AY2273">
        <v>11.653309999999999</v>
      </c>
      <c r="AZ2273">
        <v>13.411040310000001</v>
      </c>
      <c r="BA2273" t="s">
        <v>739</v>
      </c>
      <c r="BB2273" t="s">
        <v>64</v>
      </c>
    </row>
    <row r="2274" spans="1:54" x14ac:dyDescent="0.3">
      <c r="A2274">
        <v>1898</v>
      </c>
      <c r="B2274" t="s">
        <v>7122</v>
      </c>
      <c r="C2274" s="1">
        <v>43500</v>
      </c>
      <c r="D2274">
        <v>2</v>
      </c>
      <c r="E2274" t="s">
        <v>650</v>
      </c>
      <c r="F2274" t="s">
        <v>73</v>
      </c>
      <c r="H2274">
        <v>2019</v>
      </c>
      <c r="I2274" t="s">
        <v>7123</v>
      </c>
      <c r="J2274" t="s">
        <v>785</v>
      </c>
      <c r="K2274" t="s">
        <v>251</v>
      </c>
      <c r="L2274">
        <v>6</v>
      </c>
      <c r="M2274" t="s">
        <v>58</v>
      </c>
      <c r="N2274" t="s">
        <v>9662</v>
      </c>
      <c r="AE2274">
        <v>6</v>
      </c>
      <c r="AI2274" t="s">
        <v>31</v>
      </c>
      <c r="AL2274" t="s">
        <v>75</v>
      </c>
      <c r="AT2274" t="s">
        <v>75</v>
      </c>
      <c r="AV2274" t="s">
        <v>7124</v>
      </c>
      <c r="AW2274" t="s">
        <v>7125</v>
      </c>
      <c r="AX2274" t="s">
        <v>7126</v>
      </c>
      <c r="AY2274">
        <v>10.813510000000001</v>
      </c>
      <c r="AZ2274">
        <v>13.45938969</v>
      </c>
      <c r="BA2274" t="s">
        <v>788</v>
      </c>
      <c r="BB2274" t="s">
        <v>64</v>
      </c>
    </row>
    <row r="2275" spans="1:54" x14ac:dyDescent="0.3">
      <c r="A2275">
        <v>1905</v>
      </c>
      <c r="B2275" t="s">
        <v>7155</v>
      </c>
      <c r="C2275" s="1">
        <v>43512</v>
      </c>
      <c r="D2275">
        <v>2</v>
      </c>
      <c r="E2275" t="s">
        <v>650</v>
      </c>
      <c r="F2275" t="s">
        <v>206</v>
      </c>
      <c r="H2275">
        <v>2019</v>
      </c>
      <c r="I2275" t="s">
        <v>7156</v>
      </c>
      <c r="J2275" t="s">
        <v>1498</v>
      </c>
      <c r="K2275" t="s">
        <v>81</v>
      </c>
      <c r="L2275">
        <v>3</v>
      </c>
      <c r="M2275" t="s">
        <v>58</v>
      </c>
      <c r="N2275" t="s">
        <v>9662</v>
      </c>
      <c r="AB2275">
        <v>12</v>
      </c>
      <c r="AE2275">
        <v>3</v>
      </c>
      <c r="AL2275" t="s">
        <v>75</v>
      </c>
      <c r="AT2275" t="s">
        <v>75</v>
      </c>
      <c r="AV2275" t="s">
        <v>7157</v>
      </c>
      <c r="AY2275">
        <v>11.101979999999999</v>
      </c>
      <c r="AZ2275">
        <v>13.69266987</v>
      </c>
      <c r="BA2275" t="s">
        <v>1499</v>
      </c>
      <c r="BB2275" t="s">
        <v>64</v>
      </c>
    </row>
    <row r="2276" spans="1:54" x14ac:dyDescent="0.3">
      <c r="A2276">
        <v>1914</v>
      </c>
      <c r="B2276" t="s">
        <v>7186</v>
      </c>
      <c r="C2276" s="1">
        <v>43519</v>
      </c>
      <c r="D2276">
        <v>2</v>
      </c>
      <c r="E2276" t="s">
        <v>650</v>
      </c>
      <c r="F2276" t="s">
        <v>206</v>
      </c>
      <c r="H2276">
        <v>2019</v>
      </c>
      <c r="J2276" t="s">
        <v>80</v>
      </c>
      <c r="K2276" t="s">
        <v>81</v>
      </c>
      <c r="L2276">
        <v>1</v>
      </c>
      <c r="M2276" t="s">
        <v>58</v>
      </c>
      <c r="N2276" t="s">
        <v>9662</v>
      </c>
      <c r="W2276">
        <v>1</v>
      </c>
      <c r="AE2276">
        <v>0</v>
      </c>
      <c r="AH2276" t="s">
        <v>30</v>
      </c>
      <c r="AT2276" t="s">
        <v>75</v>
      </c>
      <c r="AV2276" t="s">
        <v>7182</v>
      </c>
      <c r="AW2276" t="s">
        <v>7187</v>
      </c>
      <c r="AX2276" t="s">
        <v>7188</v>
      </c>
      <c r="AY2276">
        <v>11.836959999999999</v>
      </c>
      <c r="AZ2276">
        <v>13.144749640000001</v>
      </c>
      <c r="BA2276" t="s">
        <v>85</v>
      </c>
      <c r="BB2276" t="s">
        <v>64</v>
      </c>
    </row>
    <row r="2277" spans="1:54" x14ac:dyDescent="0.3">
      <c r="A2277">
        <v>1939</v>
      </c>
      <c r="B2277" t="s">
        <v>7288</v>
      </c>
      <c r="C2277" s="1">
        <v>43561</v>
      </c>
      <c r="D2277">
        <v>4</v>
      </c>
      <c r="E2277" t="s">
        <v>949</v>
      </c>
      <c r="F2277" t="s">
        <v>206</v>
      </c>
      <c r="H2277">
        <v>2019</v>
      </c>
      <c r="J2277" t="s">
        <v>696</v>
      </c>
      <c r="K2277" t="s">
        <v>81</v>
      </c>
      <c r="L2277">
        <v>11</v>
      </c>
      <c r="M2277" t="s">
        <v>58</v>
      </c>
      <c r="N2277" t="s">
        <v>9662</v>
      </c>
      <c r="V2277">
        <v>2</v>
      </c>
      <c r="AE2277">
        <v>9</v>
      </c>
      <c r="AK2277" t="s">
        <v>33</v>
      </c>
      <c r="AT2277" t="s">
        <v>75</v>
      </c>
      <c r="AV2277" t="s">
        <v>7289</v>
      </c>
      <c r="AW2277" t="s">
        <v>7290</v>
      </c>
      <c r="AX2277" t="s">
        <v>7291</v>
      </c>
      <c r="AY2277">
        <v>11.799060000000001</v>
      </c>
      <c r="AZ2277">
        <v>13.197159770000001</v>
      </c>
      <c r="BA2277" t="s">
        <v>699</v>
      </c>
      <c r="BB2277" t="s">
        <v>64</v>
      </c>
    </row>
    <row r="2278" spans="1:54" x14ac:dyDescent="0.3">
      <c r="A2278">
        <v>1942</v>
      </c>
      <c r="B2278" t="s">
        <v>7303</v>
      </c>
      <c r="C2278" s="1">
        <v>43566</v>
      </c>
      <c r="D2278">
        <v>4</v>
      </c>
      <c r="E2278" t="s">
        <v>949</v>
      </c>
      <c r="F2278" t="s">
        <v>88</v>
      </c>
      <c r="H2278">
        <v>2019</v>
      </c>
      <c r="J2278" t="s">
        <v>1819</v>
      </c>
      <c r="K2278" t="s">
        <v>81</v>
      </c>
      <c r="L2278">
        <v>4</v>
      </c>
      <c r="M2278" t="s">
        <v>58</v>
      </c>
      <c r="N2278" t="s">
        <v>9662</v>
      </c>
      <c r="V2278">
        <v>2</v>
      </c>
      <c r="W2278">
        <v>1</v>
      </c>
      <c r="Y2278">
        <v>1</v>
      </c>
      <c r="AK2278" t="s">
        <v>33</v>
      </c>
      <c r="AT2278" t="s">
        <v>75</v>
      </c>
      <c r="AU2278" t="s">
        <v>7304</v>
      </c>
      <c r="AV2278" t="s">
        <v>7305</v>
      </c>
      <c r="AW2278" t="s">
        <v>7306</v>
      </c>
      <c r="AY2278">
        <v>12.67615</v>
      </c>
      <c r="AZ2278">
        <v>13.61752033</v>
      </c>
      <c r="BA2278" t="s">
        <v>1822</v>
      </c>
      <c r="BB2278" t="s">
        <v>64</v>
      </c>
    </row>
    <row r="2279" spans="1:54" x14ac:dyDescent="0.3">
      <c r="A2279">
        <v>1955</v>
      </c>
      <c r="B2279" t="s">
        <v>7356</v>
      </c>
      <c r="C2279" s="1">
        <v>43592</v>
      </c>
      <c r="D2279">
        <v>5</v>
      </c>
      <c r="E2279" t="s">
        <v>55</v>
      </c>
      <c r="F2279" t="s">
        <v>100</v>
      </c>
      <c r="H2279">
        <v>2019</v>
      </c>
      <c r="I2279" t="s">
        <v>5668</v>
      </c>
      <c r="J2279" t="s">
        <v>696</v>
      </c>
      <c r="K2279" t="s">
        <v>81</v>
      </c>
      <c r="L2279">
        <v>11</v>
      </c>
      <c r="M2279" t="s">
        <v>58</v>
      </c>
      <c r="N2279" t="s">
        <v>9662</v>
      </c>
      <c r="W2279">
        <v>4</v>
      </c>
      <c r="AE2279">
        <v>7</v>
      </c>
      <c r="AH2279" t="s">
        <v>30</v>
      </c>
      <c r="AI2279" t="s">
        <v>31</v>
      </c>
      <c r="AL2279" t="s">
        <v>75</v>
      </c>
      <c r="AT2279" t="s">
        <v>75</v>
      </c>
      <c r="AV2279" t="s">
        <v>7357</v>
      </c>
      <c r="AW2279" t="s">
        <v>7358</v>
      </c>
      <c r="AX2279" t="s">
        <v>7359</v>
      </c>
      <c r="AY2279">
        <v>11.799060000000001</v>
      </c>
      <c r="AZ2279">
        <v>13.197159770000001</v>
      </c>
      <c r="BA2279" t="s">
        <v>699</v>
      </c>
      <c r="BB2279" t="s">
        <v>64</v>
      </c>
    </row>
    <row r="2280" spans="1:54" x14ac:dyDescent="0.3">
      <c r="A2280">
        <v>1957</v>
      </c>
      <c r="B2280" t="s">
        <v>7365</v>
      </c>
      <c r="C2280" s="1">
        <v>43596</v>
      </c>
      <c r="D2280">
        <v>5</v>
      </c>
      <c r="E2280" t="s">
        <v>55</v>
      </c>
      <c r="F2280" t="s">
        <v>206</v>
      </c>
      <c r="H2280">
        <v>2019</v>
      </c>
      <c r="I2280" t="s">
        <v>7366</v>
      </c>
      <c r="J2280" t="s">
        <v>7367</v>
      </c>
      <c r="K2280" t="s">
        <v>81</v>
      </c>
      <c r="L2280">
        <v>4</v>
      </c>
      <c r="M2280" t="s">
        <v>58</v>
      </c>
      <c r="N2280" t="s">
        <v>9662</v>
      </c>
      <c r="AB2280">
        <v>5</v>
      </c>
      <c r="AE2280">
        <v>4</v>
      </c>
      <c r="AI2280" t="s">
        <v>31</v>
      </c>
      <c r="AT2280" t="s">
        <v>75</v>
      </c>
      <c r="AV2280" t="s">
        <v>7368</v>
      </c>
      <c r="AW2280" t="s">
        <v>7369</v>
      </c>
      <c r="AX2280" t="s">
        <v>7370</v>
      </c>
      <c r="AY2280">
        <v>11.836959999999999</v>
      </c>
      <c r="AZ2280">
        <v>13.144749640000001</v>
      </c>
      <c r="BA2280" t="s">
        <v>7371</v>
      </c>
      <c r="BB2280" t="s">
        <v>64</v>
      </c>
    </row>
    <row r="2281" spans="1:54" x14ac:dyDescent="0.3">
      <c r="A2281">
        <v>1982</v>
      </c>
      <c r="B2281" t="s">
        <v>7465</v>
      </c>
      <c r="C2281" s="1">
        <v>43632</v>
      </c>
      <c r="D2281">
        <v>6</v>
      </c>
      <c r="E2281" t="s">
        <v>87</v>
      </c>
      <c r="F2281" t="s">
        <v>56</v>
      </c>
      <c r="H2281">
        <v>2019</v>
      </c>
      <c r="I2281" t="s">
        <v>5722</v>
      </c>
      <c r="J2281" t="s">
        <v>736</v>
      </c>
      <c r="K2281" t="s">
        <v>81</v>
      </c>
      <c r="L2281">
        <v>33</v>
      </c>
      <c r="M2281" t="s">
        <v>58</v>
      </c>
      <c r="N2281" t="s">
        <v>9662</v>
      </c>
      <c r="V2281">
        <v>3</v>
      </c>
      <c r="AE2281">
        <v>30</v>
      </c>
      <c r="AK2281" t="s">
        <v>33</v>
      </c>
      <c r="AT2281" t="s">
        <v>75</v>
      </c>
      <c r="AV2281" t="s">
        <v>7466</v>
      </c>
      <c r="AW2281" t="s">
        <v>7467</v>
      </c>
      <c r="AX2281" t="s">
        <v>7468</v>
      </c>
      <c r="AY2281">
        <v>11.653309999999999</v>
      </c>
      <c r="AZ2281">
        <v>13.411040310000001</v>
      </c>
      <c r="BA2281" t="s">
        <v>739</v>
      </c>
      <c r="BB2281" t="s">
        <v>64</v>
      </c>
    </row>
    <row r="2282" spans="1:54" x14ac:dyDescent="0.3">
      <c r="A2282">
        <v>1989</v>
      </c>
      <c r="B2282" t="s">
        <v>7494</v>
      </c>
      <c r="C2282" s="1">
        <v>43640</v>
      </c>
      <c r="D2282">
        <v>6</v>
      </c>
      <c r="E2282" t="s">
        <v>87</v>
      </c>
      <c r="F2282" t="s">
        <v>73</v>
      </c>
      <c r="H2282">
        <v>2019</v>
      </c>
      <c r="I2282" t="s">
        <v>7495</v>
      </c>
      <c r="J2282" t="s">
        <v>1552</v>
      </c>
      <c r="K2282" t="s">
        <v>81</v>
      </c>
      <c r="L2282">
        <v>9</v>
      </c>
      <c r="M2282" t="s">
        <v>58</v>
      </c>
      <c r="N2282" t="s">
        <v>9662</v>
      </c>
      <c r="AE2282">
        <v>9</v>
      </c>
      <c r="AT2282" t="s">
        <v>75</v>
      </c>
      <c r="AV2282" t="s">
        <v>7491</v>
      </c>
      <c r="AW2282" t="s">
        <v>7492</v>
      </c>
      <c r="AX2282" t="s">
        <v>7493</v>
      </c>
      <c r="AY2282">
        <v>12.94599</v>
      </c>
      <c r="AZ2282">
        <v>13.18229008</v>
      </c>
      <c r="BA2282" t="s">
        <v>1554</v>
      </c>
      <c r="BB2282" t="s">
        <v>64</v>
      </c>
    </row>
    <row r="2283" spans="1:54" x14ac:dyDescent="0.3">
      <c r="A2283">
        <v>1990</v>
      </c>
      <c r="B2283" t="s">
        <v>7496</v>
      </c>
      <c r="C2283" s="1">
        <v>43640</v>
      </c>
      <c r="D2283">
        <v>6</v>
      </c>
      <c r="E2283" t="s">
        <v>87</v>
      </c>
      <c r="F2283" t="s">
        <v>73</v>
      </c>
      <c r="H2283">
        <v>2019</v>
      </c>
      <c r="J2283" t="s">
        <v>1115</v>
      </c>
      <c r="K2283" t="s">
        <v>81</v>
      </c>
      <c r="L2283">
        <v>7</v>
      </c>
      <c r="M2283" t="s">
        <v>58</v>
      </c>
      <c r="N2283" t="s">
        <v>9662</v>
      </c>
      <c r="V2283">
        <v>3</v>
      </c>
      <c r="W2283">
        <v>1</v>
      </c>
      <c r="AE2283">
        <v>3</v>
      </c>
      <c r="AI2283" t="s">
        <v>31</v>
      </c>
      <c r="AT2283" t="s">
        <v>75</v>
      </c>
      <c r="AV2283" t="s">
        <v>7497</v>
      </c>
      <c r="AW2283" t="s">
        <v>7498</v>
      </c>
      <c r="AX2283" t="s">
        <v>7499</v>
      </c>
      <c r="AY2283">
        <v>11.924250000000001</v>
      </c>
      <c r="AZ2283">
        <v>13.603529930000001</v>
      </c>
      <c r="BA2283" t="s">
        <v>1118</v>
      </c>
      <c r="BB2283" t="s">
        <v>64</v>
      </c>
    </row>
    <row r="2284" spans="1:54" x14ac:dyDescent="0.3">
      <c r="A2284">
        <v>2001</v>
      </c>
      <c r="B2284" t="s">
        <v>7538</v>
      </c>
      <c r="C2284" s="1">
        <v>43676</v>
      </c>
      <c r="D2284">
        <v>7</v>
      </c>
      <c r="E2284" t="s">
        <v>154</v>
      </c>
      <c r="F2284" t="s">
        <v>100</v>
      </c>
      <c r="H2284">
        <v>2019</v>
      </c>
      <c r="I2284" t="s">
        <v>2374</v>
      </c>
      <c r="J2284" t="s">
        <v>736</v>
      </c>
      <c r="K2284" t="s">
        <v>81</v>
      </c>
      <c r="L2284">
        <v>10</v>
      </c>
      <c r="M2284" t="s">
        <v>58</v>
      </c>
      <c r="N2284" t="s">
        <v>9662</v>
      </c>
      <c r="AE2284">
        <v>10</v>
      </c>
      <c r="AI2284" t="s">
        <v>31</v>
      </c>
      <c r="AT2284" t="s">
        <v>75</v>
      </c>
      <c r="AU2284" t="s">
        <v>5232</v>
      </c>
      <c r="AV2284" t="s">
        <v>7539</v>
      </c>
      <c r="AW2284" t="s">
        <v>7540</v>
      </c>
      <c r="AX2284" t="s">
        <v>7541</v>
      </c>
      <c r="AY2284">
        <v>11.653309999999999</v>
      </c>
      <c r="AZ2284">
        <v>13.411040310000001</v>
      </c>
      <c r="BA2284" t="s">
        <v>739</v>
      </c>
      <c r="BB2284" t="s">
        <v>64</v>
      </c>
    </row>
    <row r="2285" spans="1:54" x14ac:dyDescent="0.3">
      <c r="A2285">
        <v>2011</v>
      </c>
      <c r="B2285" t="s">
        <v>7575</v>
      </c>
      <c r="C2285" s="1">
        <v>43701</v>
      </c>
      <c r="D2285">
        <v>8</v>
      </c>
      <c r="E2285" t="s">
        <v>212</v>
      </c>
      <c r="F2285" t="s">
        <v>206</v>
      </c>
      <c r="H2285">
        <v>2019</v>
      </c>
      <c r="J2285" t="s">
        <v>2065</v>
      </c>
      <c r="K2285" t="s">
        <v>81</v>
      </c>
      <c r="L2285">
        <v>4</v>
      </c>
      <c r="M2285" t="s">
        <v>58</v>
      </c>
      <c r="N2285" t="s">
        <v>9662</v>
      </c>
      <c r="AB2285">
        <v>12</v>
      </c>
      <c r="AE2285">
        <v>4</v>
      </c>
      <c r="AI2285" t="s">
        <v>31</v>
      </c>
      <c r="AT2285" t="s">
        <v>75</v>
      </c>
      <c r="AV2285" t="s">
        <v>7576</v>
      </c>
      <c r="AY2285">
        <v>12.2615</v>
      </c>
      <c r="AZ2285">
        <v>13.107799529999999</v>
      </c>
      <c r="BA2285" t="s">
        <v>2068</v>
      </c>
      <c r="BB2285" t="s">
        <v>64</v>
      </c>
    </row>
    <row r="2286" spans="1:54" x14ac:dyDescent="0.3">
      <c r="A2286">
        <v>2023</v>
      </c>
      <c r="B2286" t="s">
        <v>7620</v>
      </c>
      <c r="C2286" s="1">
        <v>43717</v>
      </c>
      <c r="D2286">
        <v>9</v>
      </c>
      <c r="E2286" t="s">
        <v>263</v>
      </c>
      <c r="F2286" t="s">
        <v>73</v>
      </c>
      <c r="H2286">
        <v>2019</v>
      </c>
      <c r="I2286" t="s">
        <v>7621</v>
      </c>
      <c r="J2286" t="s">
        <v>2065</v>
      </c>
      <c r="K2286" t="s">
        <v>81</v>
      </c>
      <c r="L2286">
        <v>3</v>
      </c>
      <c r="M2286" t="s">
        <v>58</v>
      </c>
      <c r="N2286" t="s">
        <v>9662</v>
      </c>
      <c r="AE2286">
        <v>3</v>
      </c>
      <c r="AI2286" t="s">
        <v>31</v>
      </c>
      <c r="AT2286" t="s">
        <v>75</v>
      </c>
      <c r="AV2286" t="s">
        <v>7622</v>
      </c>
      <c r="AY2286">
        <v>12.2615</v>
      </c>
      <c r="AZ2286">
        <v>13.107799529999999</v>
      </c>
      <c r="BA2286" t="s">
        <v>2068</v>
      </c>
      <c r="BB2286" t="s">
        <v>64</v>
      </c>
    </row>
    <row r="2287" spans="1:54" x14ac:dyDescent="0.3">
      <c r="A2287">
        <v>2033</v>
      </c>
      <c r="B2287" t="s">
        <v>7653</v>
      </c>
      <c r="C2287" s="1">
        <v>43734</v>
      </c>
      <c r="D2287">
        <v>9</v>
      </c>
      <c r="E2287" t="s">
        <v>263</v>
      </c>
      <c r="F2287" t="s">
        <v>88</v>
      </c>
      <c r="H2287">
        <v>2019</v>
      </c>
      <c r="J2287" t="s">
        <v>94</v>
      </c>
      <c r="K2287" t="s">
        <v>81</v>
      </c>
      <c r="L2287">
        <v>7</v>
      </c>
      <c r="M2287" t="s">
        <v>58</v>
      </c>
      <c r="N2287" t="s">
        <v>9662</v>
      </c>
      <c r="AB2287">
        <v>10</v>
      </c>
      <c r="AE2287">
        <v>7</v>
      </c>
      <c r="AH2287" t="s">
        <v>30</v>
      </c>
      <c r="AT2287" t="s">
        <v>75</v>
      </c>
      <c r="AV2287" t="s">
        <v>7654</v>
      </c>
      <c r="AY2287">
        <v>10.616910000000001</v>
      </c>
      <c r="AZ2287">
        <v>12.188471789999999</v>
      </c>
      <c r="BA2287" t="s">
        <v>98</v>
      </c>
      <c r="BB2287" t="s">
        <v>64</v>
      </c>
    </row>
    <row r="2288" spans="1:54" x14ac:dyDescent="0.3">
      <c r="A2288">
        <v>2034</v>
      </c>
      <c r="B2288" t="s">
        <v>7655</v>
      </c>
      <c r="C2288" s="1">
        <v>43734</v>
      </c>
      <c r="D2288">
        <v>9</v>
      </c>
      <c r="E2288" t="s">
        <v>263</v>
      </c>
      <c r="F2288" t="s">
        <v>88</v>
      </c>
      <c r="H2288">
        <v>2019</v>
      </c>
      <c r="J2288" t="s">
        <v>1115</v>
      </c>
      <c r="K2288" t="s">
        <v>81</v>
      </c>
      <c r="L2288">
        <v>2</v>
      </c>
      <c r="M2288" t="s">
        <v>58</v>
      </c>
      <c r="N2288" t="s">
        <v>9662</v>
      </c>
      <c r="AE2288">
        <v>2</v>
      </c>
      <c r="AL2288" t="s">
        <v>75</v>
      </c>
      <c r="AT2288" t="s">
        <v>75</v>
      </c>
      <c r="AV2288" t="s">
        <v>7654</v>
      </c>
      <c r="AY2288">
        <v>11.924250000000001</v>
      </c>
      <c r="AZ2288">
        <v>13.603529930000001</v>
      </c>
      <c r="BA2288" t="s">
        <v>1118</v>
      </c>
      <c r="BB2288" t="s">
        <v>64</v>
      </c>
    </row>
    <row r="2289" spans="1:54" x14ac:dyDescent="0.3">
      <c r="A2289">
        <v>2048</v>
      </c>
      <c r="B2289" t="s">
        <v>7696</v>
      </c>
      <c r="C2289" s="1">
        <v>43749</v>
      </c>
      <c r="D2289">
        <v>10</v>
      </c>
      <c r="E2289" t="s">
        <v>290</v>
      </c>
      <c r="F2289" t="s">
        <v>203</v>
      </c>
      <c r="H2289">
        <v>2019</v>
      </c>
      <c r="I2289" t="s">
        <v>7697</v>
      </c>
      <c r="J2289" t="s">
        <v>736</v>
      </c>
      <c r="K2289" t="s">
        <v>81</v>
      </c>
      <c r="L2289">
        <v>7</v>
      </c>
      <c r="M2289" t="s">
        <v>58</v>
      </c>
      <c r="N2289" t="s">
        <v>9662</v>
      </c>
      <c r="W2289">
        <v>3</v>
      </c>
      <c r="AE2289">
        <v>4</v>
      </c>
      <c r="AI2289" t="s">
        <v>31</v>
      </c>
      <c r="AT2289" t="s">
        <v>75</v>
      </c>
      <c r="AV2289" t="s">
        <v>7698</v>
      </c>
      <c r="AW2289" t="s">
        <v>7699</v>
      </c>
      <c r="AX2289" t="s">
        <v>7700</v>
      </c>
      <c r="AY2289">
        <v>12.11463</v>
      </c>
      <c r="AZ2289">
        <v>12.82275963</v>
      </c>
      <c r="BA2289" t="s">
        <v>739</v>
      </c>
      <c r="BB2289" t="s">
        <v>64</v>
      </c>
    </row>
    <row r="2290" spans="1:54" x14ac:dyDescent="0.3">
      <c r="A2290">
        <v>2067</v>
      </c>
      <c r="B2290" t="s">
        <v>7758</v>
      </c>
      <c r="C2290" s="1">
        <v>43796</v>
      </c>
      <c r="D2290">
        <v>11</v>
      </c>
      <c r="E2290" t="s">
        <v>327</v>
      </c>
      <c r="F2290" t="s">
        <v>169</v>
      </c>
      <c r="H2290">
        <v>2019</v>
      </c>
      <c r="I2290" t="s">
        <v>3418</v>
      </c>
      <c r="J2290" t="s">
        <v>3419</v>
      </c>
      <c r="K2290" t="s">
        <v>336</v>
      </c>
      <c r="L2290">
        <v>1</v>
      </c>
      <c r="M2290" t="s">
        <v>58</v>
      </c>
      <c r="N2290" t="s">
        <v>9662</v>
      </c>
      <c r="AE2290">
        <v>1</v>
      </c>
      <c r="AI2290" t="s">
        <v>31</v>
      </c>
      <c r="AT2290" t="s">
        <v>75</v>
      </c>
      <c r="AV2290" t="s">
        <v>7759</v>
      </c>
      <c r="AW2290" t="s">
        <v>7760</v>
      </c>
      <c r="AX2290" t="s">
        <v>7761</v>
      </c>
      <c r="AY2290">
        <v>12.2</v>
      </c>
      <c r="AZ2290">
        <v>11.78299999</v>
      </c>
      <c r="BA2290" t="s">
        <v>3423</v>
      </c>
      <c r="BB2290" t="s">
        <v>64</v>
      </c>
    </row>
    <row r="2291" spans="1:54" x14ac:dyDescent="0.3">
      <c r="A2291">
        <v>2071</v>
      </c>
      <c r="B2291" t="s">
        <v>7777</v>
      </c>
      <c r="C2291" s="1">
        <v>43803</v>
      </c>
      <c r="D2291">
        <v>12</v>
      </c>
      <c r="E2291" t="s">
        <v>390</v>
      </c>
      <c r="F2291" t="s">
        <v>169</v>
      </c>
      <c r="H2291">
        <v>2019</v>
      </c>
      <c r="J2291" t="s">
        <v>7367</v>
      </c>
      <c r="K2291" t="s">
        <v>81</v>
      </c>
      <c r="L2291">
        <v>0</v>
      </c>
      <c r="M2291" t="s">
        <v>58</v>
      </c>
      <c r="N2291" t="s">
        <v>9662</v>
      </c>
      <c r="AB2291">
        <v>14</v>
      </c>
      <c r="AV2291" t="s">
        <v>7778</v>
      </c>
      <c r="AY2291">
        <v>11.836959999999999</v>
      </c>
      <c r="AZ2291">
        <v>13.144749640000001</v>
      </c>
      <c r="BA2291" t="s">
        <v>7371</v>
      </c>
      <c r="BB2291" t="s">
        <v>64</v>
      </c>
    </row>
    <row r="2292" spans="1:54" x14ac:dyDescent="0.3">
      <c r="A2292">
        <v>2079</v>
      </c>
      <c r="B2292" t="s">
        <v>7809</v>
      </c>
      <c r="C2292" s="1">
        <v>43821</v>
      </c>
      <c r="D2292">
        <v>12</v>
      </c>
      <c r="E2292" t="s">
        <v>390</v>
      </c>
      <c r="F2292" t="s">
        <v>56</v>
      </c>
      <c r="H2292">
        <v>2019</v>
      </c>
      <c r="I2292" t="s">
        <v>7810</v>
      </c>
      <c r="J2292" t="s">
        <v>2065</v>
      </c>
      <c r="K2292" t="s">
        <v>81</v>
      </c>
      <c r="L2292">
        <v>4</v>
      </c>
      <c r="M2292" t="s">
        <v>58</v>
      </c>
      <c r="N2292" t="s">
        <v>9662</v>
      </c>
      <c r="W2292">
        <v>1</v>
      </c>
      <c r="AB2292">
        <v>5</v>
      </c>
      <c r="AE2292">
        <v>6</v>
      </c>
      <c r="AI2292" t="s">
        <v>31</v>
      </c>
      <c r="AL2292" t="s">
        <v>75</v>
      </c>
      <c r="AT2292" t="s">
        <v>75</v>
      </c>
      <c r="AV2292" t="s">
        <v>7811</v>
      </c>
      <c r="AW2292" t="s">
        <v>7812</v>
      </c>
      <c r="AX2292" t="s">
        <v>7813</v>
      </c>
      <c r="AY2292">
        <v>12.2615</v>
      </c>
      <c r="AZ2292">
        <v>13.107799529999999</v>
      </c>
      <c r="BA2292" t="s">
        <v>2068</v>
      </c>
      <c r="BB2292" t="s">
        <v>64</v>
      </c>
    </row>
    <row r="2293" spans="1:54" x14ac:dyDescent="0.3">
      <c r="A2293">
        <v>2088</v>
      </c>
      <c r="B2293" t="s">
        <v>7844</v>
      </c>
      <c r="C2293" s="1">
        <v>43828</v>
      </c>
      <c r="D2293">
        <v>12</v>
      </c>
      <c r="E2293" t="s">
        <v>390</v>
      </c>
      <c r="F2293" t="s">
        <v>56</v>
      </c>
      <c r="H2293">
        <v>2019</v>
      </c>
      <c r="I2293" t="s">
        <v>7845</v>
      </c>
      <c r="J2293" t="s">
        <v>94</v>
      </c>
      <c r="K2293" t="s">
        <v>81</v>
      </c>
      <c r="L2293">
        <v>1</v>
      </c>
      <c r="M2293" t="s">
        <v>58</v>
      </c>
      <c r="N2293" t="s">
        <v>9662</v>
      </c>
      <c r="AB2293">
        <v>2</v>
      </c>
      <c r="AE2293">
        <v>1</v>
      </c>
      <c r="AI2293" t="s">
        <v>31</v>
      </c>
      <c r="AL2293" t="s">
        <v>75</v>
      </c>
      <c r="AP2293" t="s">
        <v>38</v>
      </c>
      <c r="AS2293" t="s">
        <v>41</v>
      </c>
      <c r="AV2293" t="s">
        <v>7846</v>
      </c>
      <c r="AW2293" t="s">
        <v>7847</v>
      </c>
      <c r="AX2293" t="s">
        <v>7848</v>
      </c>
      <c r="AY2293">
        <v>10.616910000000001</v>
      </c>
      <c r="AZ2293">
        <v>12.188471789999999</v>
      </c>
      <c r="BA2293" t="s">
        <v>98</v>
      </c>
      <c r="BB2293" t="s">
        <v>64</v>
      </c>
    </row>
    <row r="2294" spans="1:54" x14ac:dyDescent="0.3">
      <c r="A2294">
        <v>2095</v>
      </c>
      <c r="B2294" t="s">
        <v>7872</v>
      </c>
      <c r="C2294" s="1">
        <v>43836</v>
      </c>
      <c r="D2294">
        <v>1</v>
      </c>
      <c r="E2294" t="s">
        <v>500</v>
      </c>
      <c r="F2294" t="s">
        <v>73</v>
      </c>
      <c r="H2294">
        <v>2020</v>
      </c>
      <c r="I2294" t="s">
        <v>2103</v>
      </c>
      <c r="J2294" t="s">
        <v>233</v>
      </c>
      <c r="K2294" t="s">
        <v>81</v>
      </c>
      <c r="L2294">
        <v>32</v>
      </c>
      <c r="M2294" t="s">
        <v>58</v>
      </c>
      <c r="N2294" t="s">
        <v>9662</v>
      </c>
      <c r="AE2294">
        <v>32</v>
      </c>
      <c r="AH2294" t="s">
        <v>30</v>
      </c>
      <c r="AT2294" t="s">
        <v>75</v>
      </c>
      <c r="AV2294" t="s">
        <v>7873</v>
      </c>
      <c r="AW2294" t="s">
        <v>7874</v>
      </c>
      <c r="AX2294" t="s">
        <v>7875</v>
      </c>
      <c r="AY2294">
        <v>12.369809999999999</v>
      </c>
      <c r="AZ2294">
        <v>14.21105957</v>
      </c>
      <c r="BA2294" t="s">
        <v>235</v>
      </c>
      <c r="BB2294" t="s">
        <v>64</v>
      </c>
    </row>
    <row r="2295" spans="1:54" x14ac:dyDescent="0.3">
      <c r="A2295">
        <v>2103</v>
      </c>
      <c r="B2295" t="s">
        <v>7904</v>
      </c>
      <c r="C2295" s="1">
        <v>43848</v>
      </c>
      <c r="D2295">
        <v>1</v>
      </c>
      <c r="E2295" t="s">
        <v>500</v>
      </c>
      <c r="F2295" t="s">
        <v>206</v>
      </c>
      <c r="H2295">
        <v>2020</v>
      </c>
      <c r="J2295" t="s">
        <v>879</v>
      </c>
      <c r="K2295" t="s">
        <v>81</v>
      </c>
      <c r="L2295">
        <v>4</v>
      </c>
      <c r="M2295" t="s">
        <v>58</v>
      </c>
      <c r="N2295" t="s">
        <v>9662</v>
      </c>
      <c r="W2295">
        <v>4</v>
      </c>
      <c r="AB2295">
        <v>40</v>
      </c>
      <c r="AI2295" t="s">
        <v>31</v>
      </c>
      <c r="AT2295" t="s">
        <v>75</v>
      </c>
      <c r="AV2295" t="s">
        <v>7905</v>
      </c>
      <c r="AW2295" t="s">
        <v>7906</v>
      </c>
      <c r="AX2295" t="s">
        <v>7907</v>
      </c>
      <c r="AY2295">
        <v>11.517799999999999</v>
      </c>
      <c r="AZ2295">
        <v>13.697979930000001</v>
      </c>
      <c r="BA2295" t="s">
        <v>882</v>
      </c>
      <c r="BB2295" t="s">
        <v>64</v>
      </c>
    </row>
    <row r="2296" spans="1:54" x14ac:dyDescent="0.3">
      <c r="A2296">
        <v>2113</v>
      </c>
      <c r="B2296" t="s">
        <v>7943</v>
      </c>
      <c r="C2296" s="1">
        <v>43855</v>
      </c>
      <c r="D2296">
        <v>1</v>
      </c>
      <c r="E2296" t="s">
        <v>500</v>
      </c>
      <c r="F2296" t="s">
        <v>206</v>
      </c>
      <c r="H2296">
        <v>2020</v>
      </c>
      <c r="I2296" t="s">
        <v>1574</v>
      </c>
      <c r="J2296" t="s">
        <v>1498</v>
      </c>
      <c r="K2296" t="s">
        <v>81</v>
      </c>
      <c r="L2296">
        <v>5</v>
      </c>
      <c r="M2296" t="s">
        <v>58</v>
      </c>
      <c r="N2296" t="s">
        <v>9662</v>
      </c>
      <c r="V2296">
        <v>2</v>
      </c>
      <c r="AE2296">
        <v>3</v>
      </c>
      <c r="AK2296" t="s">
        <v>33</v>
      </c>
      <c r="AQ2296" t="s">
        <v>39</v>
      </c>
      <c r="AV2296" t="s">
        <v>7944</v>
      </c>
      <c r="AW2296" t="s">
        <v>7945</v>
      </c>
      <c r="AX2296" t="s">
        <v>7946</v>
      </c>
      <c r="AY2296">
        <v>11.101979999999999</v>
      </c>
      <c r="AZ2296">
        <v>13.69266987</v>
      </c>
      <c r="BA2296" t="s">
        <v>1499</v>
      </c>
      <c r="BB2296" t="s">
        <v>64</v>
      </c>
    </row>
    <row r="2297" spans="1:54" x14ac:dyDescent="0.3">
      <c r="A2297">
        <v>2137</v>
      </c>
      <c r="B2297" t="s">
        <v>8036</v>
      </c>
      <c r="C2297" s="1">
        <v>43890</v>
      </c>
      <c r="D2297">
        <v>2</v>
      </c>
      <c r="E2297" t="s">
        <v>650</v>
      </c>
      <c r="F2297" t="s">
        <v>206</v>
      </c>
      <c r="H2297">
        <v>2020</v>
      </c>
      <c r="I2297" t="s">
        <v>8037</v>
      </c>
      <c r="J2297" t="s">
        <v>7236</v>
      </c>
      <c r="K2297" t="s">
        <v>81</v>
      </c>
      <c r="L2297">
        <v>10</v>
      </c>
      <c r="M2297" t="s">
        <v>58</v>
      </c>
      <c r="N2297" t="s">
        <v>9662</v>
      </c>
      <c r="AE2297">
        <v>10</v>
      </c>
      <c r="AI2297" t="s">
        <v>31</v>
      </c>
      <c r="AL2297" t="s">
        <v>75</v>
      </c>
      <c r="AT2297" t="s">
        <v>75</v>
      </c>
      <c r="AV2297" t="s">
        <v>8038</v>
      </c>
      <c r="AW2297" t="s">
        <v>8039</v>
      </c>
      <c r="AY2297">
        <v>11.890472000000001</v>
      </c>
      <c r="AZ2297">
        <v>13.147645949999999</v>
      </c>
      <c r="BA2297" t="s">
        <v>7240</v>
      </c>
      <c r="BB2297" t="s">
        <v>64</v>
      </c>
    </row>
    <row r="2298" spans="1:54" x14ac:dyDescent="0.3">
      <c r="A2298">
        <v>2170</v>
      </c>
      <c r="B2298" t="s">
        <v>8142</v>
      </c>
      <c r="C2298" s="1">
        <v>43968</v>
      </c>
      <c r="D2298">
        <v>5</v>
      </c>
      <c r="E2298" t="s">
        <v>55</v>
      </c>
      <c r="F2298" t="s">
        <v>56</v>
      </c>
      <c r="H2298">
        <v>2020</v>
      </c>
      <c r="I2298" t="s">
        <v>1331</v>
      </c>
      <c r="J2298" t="s">
        <v>2065</v>
      </c>
      <c r="K2298" t="s">
        <v>81</v>
      </c>
      <c r="L2298">
        <v>20</v>
      </c>
      <c r="M2298" t="s">
        <v>58</v>
      </c>
      <c r="N2298" t="s">
        <v>9662</v>
      </c>
      <c r="AE2298">
        <v>20</v>
      </c>
      <c r="AH2298" t="s">
        <v>30</v>
      </c>
      <c r="AI2298" t="s">
        <v>31</v>
      </c>
      <c r="AL2298" t="s">
        <v>75</v>
      </c>
      <c r="AT2298" t="s">
        <v>75</v>
      </c>
      <c r="AV2298" t="s">
        <v>8143</v>
      </c>
      <c r="AW2298" t="s">
        <v>8144</v>
      </c>
      <c r="AX2298" t="s">
        <v>8145</v>
      </c>
      <c r="AY2298">
        <v>12.2615</v>
      </c>
      <c r="AZ2298">
        <v>13.107799529999999</v>
      </c>
      <c r="BA2298" t="s">
        <v>2068</v>
      </c>
      <c r="BB2298" t="s">
        <v>64</v>
      </c>
    </row>
    <row r="2299" spans="1:54" x14ac:dyDescent="0.3">
      <c r="A2299">
        <v>2176</v>
      </c>
      <c r="B2299" t="s">
        <v>8164</v>
      </c>
      <c r="C2299" s="1">
        <v>43981</v>
      </c>
      <c r="D2299">
        <v>5</v>
      </c>
      <c r="E2299" t="s">
        <v>55</v>
      </c>
      <c r="F2299" t="s">
        <v>206</v>
      </c>
      <c r="H2299">
        <v>2020</v>
      </c>
      <c r="I2299" t="s">
        <v>2676</v>
      </c>
      <c r="J2299" t="s">
        <v>7236</v>
      </c>
      <c r="K2299" t="s">
        <v>81</v>
      </c>
      <c r="L2299">
        <v>2</v>
      </c>
      <c r="M2299" t="s">
        <v>58</v>
      </c>
      <c r="N2299" t="s">
        <v>9662</v>
      </c>
      <c r="AE2299">
        <v>2</v>
      </c>
      <c r="AI2299" t="s">
        <v>31</v>
      </c>
      <c r="AV2299" t="s">
        <v>8165</v>
      </c>
      <c r="AW2299" t="s">
        <v>8166</v>
      </c>
      <c r="AY2299">
        <v>11.890472000000001</v>
      </c>
      <c r="AZ2299">
        <v>13.147645949999999</v>
      </c>
      <c r="BA2299" t="s">
        <v>7240</v>
      </c>
      <c r="BB2299" t="s">
        <v>64</v>
      </c>
    </row>
    <row r="2300" spans="1:54" x14ac:dyDescent="0.3">
      <c r="A2300">
        <v>2178</v>
      </c>
      <c r="B2300" t="s">
        <v>8168</v>
      </c>
      <c r="C2300" s="1">
        <v>43983</v>
      </c>
      <c r="D2300">
        <v>6</v>
      </c>
      <c r="E2300" t="s">
        <v>87</v>
      </c>
      <c r="F2300" t="s">
        <v>73</v>
      </c>
      <c r="H2300">
        <v>2020</v>
      </c>
      <c r="I2300" t="s">
        <v>8169</v>
      </c>
      <c r="J2300" t="s">
        <v>736</v>
      </c>
      <c r="K2300" t="s">
        <v>81</v>
      </c>
      <c r="L2300">
        <v>4</v>
      </c>
      <c r="M2300" t="s">
        <v>58</v>
      </c>
      <c r="N2300" t="s">
        <v>9662</v>
      </c>
      <c r="AE2300">
        <v>3</v>
      </c>
      <c r="AL2300" t="s">
        <v>75</v>
      </c>
      <c r="AT2300" t="s">
        <v>75</v>
      </c>
      <c r="AV2300" t="s">
        <v>8165</v>
      </c>
      <c r="AW2300" t="s">
        <v>8170</v>
      </c>
      <c r="AX2300" t="s">
        <v>8171</v>
      </c>
      <c r="AY2300">
        <v>11.653309999999999</v>
      </c>
      <c r="AZ2300">
        <v>13.411040310000001</v>
      </c>
      <c r="BA2300" t="s">
        <v>739</v>
      </c>
      <c r="BB2300" t="s">
        <v>64</v>
      </c>
    </row>
    <row r="2301" spans="1:54" x14ac:dyDescent="0.3">
      <c r="A2301">
        <v>2179</v>
      </c>
      <c r="B2301" t="s">
        <v>8172</v>
      </c>
      <c r="C2301" s="1">
        <v>43983</v>
      </c>
      <c r="D2301">
        <v>6</v>
      </c>
      <c r="E2301" t="s">
        <v>87</v>
      </c>
      <c r="F2301" t="s">
        <v>73</v>
      </c>
      <c r="H2301">
        <v>2020</v>
      </c>
      <c r="J2301" t="s">
        <v>117</v>
      </c>
      <c r="K2301" t="s">
        <v>81</v>
      </c>
      <c r="L2301">
        <v>4</v>
      </c>
      <c r="M2301" t="s">
        <v>58</v>
      </c>
      <c r="N2301" t="s">
        <v>9662</v>
      </c>
      <c r="AE2301">
        <v>4</v>
      </c>
      <c r="AT2301" t="s">
        <v>75</v>
      </c>
      <c r="AV2301" t="s">
        <v>8165</v>
      </c>
      <c r="AY2301">
        <v>11.16417</v>
      </c>
      <c r="AZ2301">
        <v>12.761799809999999</v>
      </c>
      <c r="BA2301" t="s">
        <v>120</v>
      </c>
      <c r="BB2301" t="s">
        <v>64</v>
      </c>
    </row>
    <row r="2302" spans="1:54" x14ac:dyDescent="0.3">
      <c r="A2302">
        <v>2183</v>
      </c>
      <c r="B2302" t="s">
        <v>8184</v>
      </c>
      <c r="C2302" s="1">
        <v>43989</v>
      </c>
      <c r="D2302">
        <v>6</v>
      </c>
      <c r="E2302" t="s">
        <v>87</v>
      </c>
      <c r="F2302" t="s">
        <v>56</v>
      </c>
      <c r="H2302">
        <v>2020</v>
      </c>
      <c r="I2302" t="s">
        <v>8169</v>
      </c>
      <c r="J2302" t="s">
        <v>736</v>
      </c>
      <c r="K2302" t="s">
        <v>81</v>
      </c>
      <c r="L2302">
        <v>5</v>
      </c>
      <c r="M2302" t="s">
        <v>58</v>
      </c>
      <c r="N2302" t="s">
        <v>9662</v>
      </c>
      <c r="AB2302">
        <v>9</v>
      </c>
      <c r="AE2302">
        <v>5</v>
      </c>
      <c r="AL2302" t="s">
        <v>75</v>
      </c>
      <c r="AT2302" t="s">
        <v>75</v>
      </c>
      <c r="AV2302" t="s">
        <v>8185</v>
      </c>
      <c r="AY2302">
        <v>11.653309999999999</v>
      </c>
      <c r="AZ2302">
        <v>13.411040310000001</v>
      </c>
      <c r="BA2302" t="s">
        <v>739</v>
      </c>
      <c r="BB2302" t="s">
        <v>64</v>
      </c>
    </row>
    <row r="2303" spans="1:54" x14ac:dyDescent="0.3">
      <c r="A2303">
        <v>2184</v>
      </c>
      <c r="B2303" t="s">
        <v>8186</v>
      </c>
      <c r="C2303" s="1">
        <v>43991</v>
      </c>
      <c r="D2303">
        <v>6</v>
      </c>
      <c r="E2303" t="s">
        <v>87</v>
      </c>
      <c r="F2303" t="s">
        <v>100</v>
      </c>
      <c r="H2303">
        <v>2020</v>
      </c>
      <c r="I2303" t="s">
        <v>8187</v>
      </c>
      <c r="J2303" t="s">
        <v>1268</v>
      </c>
      <c r="K2303" t="s">
        <v>81</v>
      </c>
      <c r="L2303">
        <v>81</v>
      </c>
      <c r="M2303" t="s">
        <v>58</v>
      </c>
      <c r="N2303" t="s">
        <v>9662</v>
      </c>
      <c r="AB2303">
        <v>7</v>
      </c>
      <c r="AE2303">
        <v>81</v>
      </c>
      <c r="AI2303" t="s">
        <v>31</v>
      </c>
      <c r="AT2303" t="s">
        <v>75</v>
      </c>
      <c r="AV2303" t="s">
        <v>8188</v>
      </c>
      <c r="AW2303" t="s">
        <v>8189</v>
      </c>
      <c r="AX2303" t="s">
        <v>8190</v>
      </c>
      <c r="AY2303">
        <v>12.502179999999999</v>
      </c>
      <c r="AZ2303">
        <v>12.78081036</v>
      </c>
      <c r="BA2303" t="s">
        <v>1272</v>
      </c>
      <c r="BB2303" t="s">
        <v>64</v>
      </c>
    </row>
    <row r="2304" spans="1:54" x14ac:dyDescent="0.3">
      <c r="A2304">
        <v>2208</v>
      </c>
      <c r="B2304" t="s">
        <v>8269</v>
      </c>
      <c r="C2304" s="1">
        <v>44042</v>
      </c>
      <c r="D2304">
        <v>7</v>
      </c>
      <c r="E2304" t="s">
        <v>154</v>
      </c>
      <c r="F2304" t="s">
        <v>88</v>
      </c>
      <c r="H2304">
        <v>2020</v>
      </c>
      <c r="J2304" t="s">
        <v>7367</v>
      </c>
      <c r="K2304" t="s">
        <v>81</v>
      </c>
      <c r="L2304">
        <v>7</v>
      </c>
      <c r="M2304" t="s">
        <v>58</v>
      </c>
      <c r="N2304" t="s">
        <v>9662</v>
      </c>
      <c r="AE2304">
        <v>7</v>
      </c>
      <c r="AH2304" t="s">
        <v>30</v>
      </c>
      <c r="AT2304" t="s">
        <v>75</v>
      </c>
      <c r="AV2304" t="s">
        <v>8270</v>
      </c>
      <c r="AW2304" t="s">
        <v>8271</v>
      </c>
      <c r="AX2304" t="s">
        <v>8272</v>
      </c>
      <c r="AY2304">
        <v>11.837854999999999</v>
      </c>
      <c r="AZ2304">
        <v>13.14281368</v>
      </c>
      <c r="BA2304" t="s">
        <v>7371</v>
      </c>
      <c r="BB2304" t="s">
        <v>64</v>
      </c>
    </row>
    <row r="2305" spans="1:54" x14ac:dyDescent="0.3">
      <c r="A2305">
        <v>2211</v>
      </c>
      <c r="B2305" t="s">
        <v>8282</v>
      </c>
      <c r="C2305" s="1">
        <v>44045</v>
      </c>
      <c r="D2305">
        <v>8</v>
      </c>
      <c r="E2305" t="s">
        <v>212</v>
      </c>
      <c r="F2305" t="s">
        <v>56</v>
      </c>
      <c r="H2305">
        <v>2020</v>
      </c>
      <c r="I2305" t="s">
        <v>8283</v>
      </c>
      <c r="J2305" t="s">
        <v>736</v>
      </c>
      <c r="K2305" t="s">
        <v>81</v>
      </c>
      <c r="L2305">
        <v>3</v>
      </c>
      <c r="M2305" t="s">
        <v>58</v>
      </c>
      <c r="N2305" t="s">
        <v>9662</v>
      </c>
      <c r="V2305">
        <v>1</v>
      </c>
      <c r="AE2305">
        <v>2</v>
      </c>
      <c r="AK2305" t="s">
        <v>33</v>
      </c>
      <c r="AT2305" t="s">
        <v>75</v>
      </c>
      <c r="AV2305" t="s">
        <v>8284</v>
      </c>
      <c r="AW2305" t="s">
        <v>8285</v>
      </c>
      <c r="AY2305">
        <v>11.651669999999999</v>
      </c>
      <c r="AZ2305">
        <v>13.419440270000001</v>
      </c>
      <c r="BA2305" t="s">
        <v>739</v>
      </c>
      <c r="BB2305" t="s">
        <v>64</v>
      </c>
    </row>
    <row r="2306" spans="1:54" x14ac:dyDescent="0.3">
      <c r="A2306">
        <v>2212</v>
      </c>
      <c r="B2306" t="s">
        <v>8286</v>
      </c>
      <c r="C2306" s="1">
        <v>44053</v>
      </c>
      <c r="D2306">
        <v>8</v>
      </c>
      <c r="E2306" t="s">
        <v>212</v>
      </c>
      <c r="F2306" t="s">
        <v>73</v>
      </c>
      <c r="H2306">
        <v>2020</v>
      </c>
      <c r="I2306" t="s">
        <v>8287</v>
      </c>
      <c r="J2306" t="s">
        <v>1332</v>
      </c>
      <c r="K2306" t="s">
        <v>81</v>
      </c>
      <c r="L2306">
        <v>13</v>
      </c>
      <c r="M2306" t="s">
        <v>58</v>
      </c>
      <c r="N2306" t="s">
        <v>9662</v>
      </c>
      <c r="AE2306">
        <v>13</v>
      </c>
      <c r="AI2306" t="s">
        <v>31</v>
      </c>
      <c r="AT2306" t="s">
        <v>75</v>
      </c>
      <c r="AV2306" t="s">
        <v>8288</v>
      </c>
      <c r="AW2306" t="s">
        <v>8289</v>
      </c>
      <c r="AX2306" t="s">
        <v>8290</v>
      </c>
      <c r="AY2306">
        <v>12.114770999999999</v>
      </c>
      <c r="AZ2306">
        <v>12.82705498</v>
      </c>
      <c r="BA2306" t="s">
        <v>1335</v>
      </c>
      <c r="BB2306" t="s">
        <v>64</v>
      </c>
    </row>
    <row r="2307" spans="1:54" x14ac:dyDescent="0.3">
      <c r="A2307">
        <v>2217</v>
      </c>
      <c r="B2307" t="s">
        <v>8305</v>
      </c>
      <c r="C2307" s="1">
        <v>44068</v>
      </c>
      <c r="D2307">
        <v>8</v>
      </c>
      <c r="E2307" t="s">
        <v>212</v>
      </c>
      <c r="F2307" t="s">
        <v>100</v>
      </c>
      <c r="H2307">
        <v>2020</v>
      </c>
      <c r="I2307" t="s">
        <v>8306</v>
      </c>
      <c r="K2307" t="s">
        <v>3584</v>
      </c>
      <c r="L2307">
        <v>14</v>
      </c>
      <c r="M2307" t="s">
        <v>58</v>
      </c>
      <c r="N2307" t="s">
        <v>9662</v>
      </c>
      <c r="AE2307">
        <v>14</v>
      </c>
      <c r="AI2307" t="s">
        <v>31</v>
      </c>
      <c r="AQ2307" t="s">
        <v>39</v>
      </c>
      <c r="AT2307" t="s">
        <v>75</v>
      </c>
      <c r="AV2307" t="s">
        <v>8307</v>
      </c>
      <c r="AW2307" t="s">
        <v>8308</v>
      </c>
      <c r="AY2307">
        <v>13.125935999999999</v>
      </c>
      <c r="AZ2307">
        <v>14.453144</v>
      </c>
      <c r="BA2307" t="s">
        <v>3746</v>
      </c>
      <c r="BB2307" t="s">
        <v>64</v>
      </c>
    </row>
    <row r="2308" spans="1:54" x14ac:dyDescent="0.3">
      <c r="A2308">
        <v>2218</v>
      </c>
      <c r="B2308" t="s">
        <v>8309</v>
      </c>
      <c r="C2308" s="1">
        <v>44070</v>
      </c>
      <c r="D2308">
        <v>8</v>
      </c>
      <c r="E2308" t="s">
        <v>212</v>
      </c>
      <c r="F2308" t="s">
        <v>88</v>
      </c>
      <c r="H2308">
        <v>2020</v>
      </c>
      <c r="I2308" t="s">
        <v>8310</v>
      </c>
      <c r="J2308" t="s">
        <v>233</v>
      </c>
      <c r="K2308" t="s">
        <v>81</v>
      </c>
      <c r="L2308">
        <v>2</v>
      </c>
      <c r="M2308" t="s">
        <v>58</v>
      </c>
      <c r="N2308" t="s">
        <v>9662</v>
      </c>
      <c r="AE2308">
        <v>2</v>
      </c>
      <c r="AI2308" t="s">
        <v>31</v>
      </c>
      <c r="AT2308" t="s">
        <v>75</v>
      </c>
      <c r="AV2308" t="s">
        <v>8311</v>
      </c>
      <c r="AW2308" t="s">
        <v>8312</v>
      </c>
      <c r="AY2308">
        <v>12.345307</v>
      </c>
      <c r="AZ2308">
        <v>14.184533119999999</v>
      </c>
      <c r="BA2308" t="s">
        <v>235</v>
      </c>
      <c r="BB2308" t="s">
        <v>64</v>
      </c>
    </row>
    <row r="2309" spans="1:54" x14ac:dyDescent="0.3">
      <c r="A2309">
        <v>2229</v>
      </c>
      <c r="B2309" t="s">
        <v>8347</v>
      </c>
      <c r="C2309" s="1">
        <v>44091</v>
      </c>
      <c r="D2309">
        <v>9</v>
      </c>
      <c r="E2309" t="s">
        <v>263</v>
      </c>
      <c r="F2309" t="s">
        <v>88</v>
      </c>
      <c r="H2309">
        <v>2020</v>
      </c>
      <c r="I2309" t="s">
        <v>8348</v>
      </c>
      <c r="J2309" t="s">
        <v>1332</v>
      </c>
      <c r="K2309" t="s">
        <v>81</v>
      </c>
      <c r="L2309">
        <v>3</v>
      </c>
      <c r="M2309" t="s">
        <v>58</v>
      </c>
      <c r="N2309" t="s">
        <v>9662</v>
      </c>
      <c r="AE2309">
        <v>3</v>
      </c>
      <c r="AT2309" t="s">
        <v>75</v>
      </c>
      <c r="AV2309" t="s">
        <v>8349</v>
      </c>
      <c r="AY2309">
        <v>12.114770999999999</v>
      </c>
      <c r="AZ2309">
        <v>12.82705498</v>
      </c>
      <c r="BA2309" t="s">
        <v>1335</v>
      </c>
      <c r="BB2309" t="s">
        <v>64</v>
      </c>
    </row>
    <row r="2310" spans="1:54" x14ac:dyDescent="0.3">
      <c r="A2310">
        <v>2233</v>
      </c>
      <c r="B2310" t="s">
        <v>8361</v>
      </c>
      <c r="C2310" s="1">
        <v>44099</v>
      </c>
      <c r="D2310">
        <v>9</v>
      </c>
      <c r="E2310" t="s">
        <v>263</v>
      </c>
      <c r="F2310" t="s">
        <v>203</v>
      </c>
      <c r="H2310">
        <v>2020</v>
      </c>
      <c r="I2310" t="s">
        <v>1876</v>
      </c>
      <c r="J2310" t="s">
        <v>414</v>
      </c>
      <c r="K2310" t="s">
        <v>81</v>
      </c>
      <c r="L2310">
        <v>30</v>
      </c>
      <c r="M2310" t="s">
        <v>58</v>
      </c>
      <c r="N2310" t="s">
        <v>9662</v>
      </c>
      <c r="W2310">
        <v>17</v>
      </c>
      <c r="Y2310">
        <v>4</v>
      </c>
      <c r="AE2310">
        <v>9</v>
      </c>
      <c r="AI2310" t="s">
        <v>31</v>
      </c>
      <c r="AT2310" t="s">
        <v>75</v>
      </c>
      <c r="AV2310" t="s">
        <v>8362</v>
      </c>
      <c r="AW2310" t="s">
        <v>8363</v>
      </c>
      <c r="AX2310" t="s">
        <v>8364</v>
      </c>
      <c r="AY2310">
        <v>12.917</v>
      </c>
      <c r="AZ2310">
        <v>13.56700039</v>
      </c>
      <c r="BA2310" t="s">
        <v>417</v>
      </c>
      <c r="BB2310" t="s">
        <v>64</v>
      </c>
    </row>
    <row r="2311" spans="1:54" x14ac:dyDescent="0.3">
      <c r="A2311">
        <v>2249</v>
      </c>
      <c r="B2311" t="s">
        <v>8414</v>
      </c>
      <c r="C2311" s="1">
        <v>44137</v>
      </c>
      <c r="D2311">
        <v>11</v>
      </c>
      <c r="E2311" t="s">
        <v>327</v>
      </c>
      <c r="F2311" t="s">
        <v>73</v>
      </c>
      <c r="H2311">
        <v>2020</v>
      </c>
      <c r="I2311" t="s">
        <v>2006</v>
      </c>
      <c r="J2311" t="s">
        <v>2007</v>
      </c>
      <c r="K2311" t="s">
        <v>81</v>
      </c>
      <c r="L2311">
        <v>9</v>
      </c>
      <c r="M2311" t="s">
        <v>58</v>
      </c>
      <c r="N2311" t="s">
        <v>9662</v>
      </c>
      <c r="W2311">
        <v>9</v>
      </c>
      <c r="AH2311" t="s">
        <v>30</v>
      </c>
      <c r="AT2311" t="s">
        <v>75</v>
      </c>
      <c r="AV2311" t="s">
        <v>8415</v>
      </c>
      <c r="AW2311" t="s">
        <v>8416</v>
      </c>
      <c r="AX2311" t="s">
        <v>8417</v>
      </c>
      <c r="AY2311">
        <v>13.610953</v>
      </c>
      <c r="AZ2311">
        <v>13.27766418</v>
      </c>
      <c r="BA2311" t="s">
        <v>2008</v>
      </c>
      <c r="BB2311" t="s">
        <v>64</v>
      </c>
    </row>
    <row r="2312" spans="1:54" x14ac:dyDescent="0.3">
      <c r="A2312">
        <v>2264</v>
      </c>
      <c r="B2312" t="s">
        <v>8456</v>
      </c>
      <c r="C2312" s="1">
        <v>44163</v>
      </c>
      <c r="D2312">
        <v>11</v>
      </c>
      <c r="E2312" t="s">
        <v>327</v>
      </c>
      <c r="F2312" t="s">
        <v>206</v>
      </c>
      <c r="H2312">
        <v>2020</v>
      </c>
      <c r="I2312" t="s">
        <v>8457</v>
      </c>
      <c r="J2312" t="s">
        <v>696</v>
      </c>
      <c r="K2312" t="s">
        <v>81</v>
      </c>
      <c r="L2312">
        <v>110</v>
      </c>
      <c r="M2312" t="s">
        <v>58</v>
      </c>
      <c r="N2312" t="s">
        <v>9662</v>
      </c>
      <c r="AE2312">
        <v>110</v>
      </c>
      <c r="AL2312" t="s">
        <v>75</v>
      </c>
      <c r="AT2312" t="s">
        <v>75</v>
      </c>
      <c r="AV2312" t="s">
        <v>8458</v>
      </c>
      <c r="AW2312" t="s">
        <v>8459</v>
      </c>
      <c r="AX2312" t="s">
        <v>8460</v>
      </c>
      <c r="AY2312">
        <v>11.908659999999999</v>
      </c>
      <c r="AZ2312">
        <v>13.16033</v>
      </c>
      <c r="BA2312" t="s">
        <v>699</v>
      </c>
      <c r="BB2312" t="s">
        <v>64</v>
      </c>
    </row>
    <row r="2313" spans="1:54" x14ac:dyDescent="0.3">
      <c r="A2313">
        <v>2277</v>
      </c>
      <c r="B2313" t="s">
        <v>8505</v>
      </c>
      <c r="C2313" s="1">
        <v>44183</v>
      </c>
      <c r="D2313">
        <v>12</v>
      </c>
      <c r="E2313" t="s">
        <v>390</v>
      </c>
      <c r="F2313" t="s">
        <v>203</v>
      </c>
      <c r="H2313">
        <v>2020</v>
      </c>
      <c r="I2313" t="s">
        <v>8506</v>
      </c>
      <c r="J2313" t="s">
        <v>736</v>
      </c>
      <c r="K2313" t="s">
        <v>81</v>
      </c>
      <c r="L2313">
        <v>4</v>
      </c>
      <c r="M2313" t="s">
        <v>58</v>
      </c>
      <c r="N2313" t="s">
        <v>9662</v>
      </c>
      <c r="V2313">
        <v>1</v>
      </c>
      <c r="AE2313">
        <v>3</v>
      </c>
      <c r="AK2313" t="s">
        <v>33</v>
      </c>
      <c r="AT2313" t="s">
        <v>75</v>
      </c>
      <c r="AV2313" t="s">
        <v>8507</v>
      </c>
      <c r="AW2313" t="s">
        <v>8508</v>
      </c>
      <c r="AX2313" t="s">
        <v>8509</v>
      </c>
      <c r="AY2313">
        <v>11.651669999999999</v>
      </c>
      <c r="AZ2313">
        <v>13.419440270000001</v>
      </c>
      <c r="BA2313" t="s">
        <v>739</v>
      </c>
      <c r="BB2313" t="s">
        <v>64</v>
      </c>
    </row>
    <row r="2314" spans="1:54" x14ac:dyDescent="0.3">
      <c r="A2314">
        <v>2283</v>
      </c>
      <c r="B2314" t="s">
        <v>8530</v>
      </c>
      <c r="C2314" s="1">
        <v>44191</v>
      </c>
      <c r="D2314">
        <v>12</v>
      </c>
      <c r="E2314" t="s">
        <v>390</v>
      </c>
      <c r="F2314" t="s">
        <v>206</v>
      </c>
      <c r="H2314">
        <v>2020</v>
      </c>
      <c r="I2314" t="s">
        <v>8531</v>
      </c>
      <c r="J2314" t="s">
        <v>1719</v>
      </c>
      <c r="K2314" t="s">
        <v>81</v>
      </c>
      <c r="L2314">
        <v>10</v>
      </c>
      <c r="M2314" t="s">
        <v>58</v>
      </c>
      <c r="N2314" t="s">
        <v>9662</v>
      </c>
      <c r="W2314">
        <v>4</v>
      </c>
      <c r="AE2314">
        <v>6</v>
      </c>
      <c r="AI2314" t="s">
        <v>31</v>
      </c>
      <c r="AL2314" t="s">
        <v>75</v>
      </c>
      <c r="AO2314" t="s">
        <v>59</v>
      </c>
      <c r="AP2314" t="s">
        <v>38</v>
      </c>
      <c r="AT2314" t="s">
        <v>75</v>
      </c>
      <c r="AV2314" t="s">
        <v>8532</v>
      </c>
      <c r="AW2314" t="s">
        <v>8533</v>
      </c>
      <c r="AX2314" t="s">
        <v>8534</v>
      </c>
      <c r="AY2314">
        <v>11.855930000000001</v>
      </c>
      <c r="AZ2314">
        <v>13.1143</v>
      </c>
      <c r="BA2314" t="s">
        <v>1722</v>
      </c>
      <c r="BB2314" t="s">
        <v>64</v>
      </c>
    </row>
    <row r="2315" spans="1:54" x14ac:dyDescent="0.3">
      <c r="A2315">
        <v>2290</v>
      </c>
      <c r="B2315" t="s">
        <v>8555</v>
      </c>
      <c r="C2315" s="1">
        <v>44201</v>
      </c>
      <c r="D2315">
        <v>1</v>
      </c>
      <c r="E2315" t="s">
        <v>500</v>
      </c>
      <c r="F2315" t="s">
        <v>100</v>
      </c>
      <c r="H2315">
        <v>2021</v>
      </c>
      <c r="I2315" t="s">
        <v>8556</v>
      </c>
      <c r="J2315" t="s">
        <v>7236</v>
      </c>
      <c r="K2315" t="s">
        <v>81</v>
      </c>
      <c r="L2315">
        <v>10</v>
      </c>
      <c r="M2315" t="s">
        <v>58</v>
      </c>
      <c r="N2315" t="s">
        <v>9662</v>
      </c>
      <c r="V2315">
        <v>10</v>
      </c>
      <c r="AH2315" t="s">
        <v>30</v>
      </c>
      <c r="AI2315" t="s">
        <v>31</v>
      </c>
      <c r="AT2315" t="s">
        <v>75</v>
      </c>
      <c r="AU2315" t="s">
        <v>6377</v>
      </c>
      <c r="AV2315" t="s">
        <v>8557</v>
      </c>
      <c r="AW2315" t="s">
        <v>8558</v>
      </c>
      <c r="AX2315" t="s">
        <v>8559</v>
      </c>
      <c r="AY2315">
        <v>10.649940000000001</v>
      </c>
      <c r="AZ2315">
        <v>12.90667</v>
      </c>
      <c r="BA2315" t="s">
        <v>7240</v>
      </c>
      <c r="BB2315" t="s">
        <v>64</v>
      </c>
    </row>
    <row r="2316" spans="1:54" x14ac:dyDescent="0.3">
      <c r="A2316">
        <v>2317</v>
      </c>
      <c r="B2316" t="s">
        <v>8658</v>
      </c>
      <c r="C2316" s="1">
        <v>44243</v>
      </c>
      <c r="D2316">
        <v>2</v>
      </c>
      <c r="E2316" t="s">
        <v>650</v>
      </c>
      <c r="F2316" t="s">
        <v>100</v>
      </c>
      <c r="H2316">
        <v>2021</v>
      </c>
      <c r="J2316" t="s">
        <v>1683</v>
      </c>
      <c r="K2316" t="s">
        <v>81</v>
      </c>
      <c r="L2316">
        <v>0</v>
      </c>
      <c r="M2316" t="s">
        <v>58</v>
      </c>
      <c r="N2316" t="s">
        <v>9662</v>
      </c>
      <c r="AE2316">
        <v>0</v>
      </c>
      <c r="AI2316" t="s">
        <v>31</v>
      </c>
      <c r="AT2316" t="s">
        <v>75</v>
      </c>
      <c r="AV2316" t="s">
        <v>8659</v>
      </c>
      <c r="AY2316">
        <v>12.365316999999999</v>
      </c>
      <c r="AZ2316">
        <v>13.83042622</v>
      </c>
      <c r="BA2316" t="s">
        <v>1686</v>
      </c>
      <c r="BB2316" t="s">
        <v>64</v>
      </c>
    </row>
    <row r="2317" spans="1:54" x14ac:dyDescent="0.3">
      <c r="A2317">
        <v>2322</v>
      </c>
      <c r="B2317" t="s">
        <v>8675</v>
      </c>
      <c r="C2317" s="1">
        <v>44250</v>
      </c>
      <c r="D2317">
        <v>2</v>
      </c>
      <c r="E2317" t="s">
        <v>650</v>
      </c>
      <c r="F2317" t="s">
        <v>100</v>
      </c>
      <c r="H2317">
        <v>2021</v>
      </c>
      <c r="I2317" t="s">
        <v>8676</v>
      </c>
      <c r="J2317" t="s">
        <v>7367</v>
      </c>
      <c r="K2317" t="s">
        <v>81</v>
      </c>
      <c r="L2317">
        <v>16</v>
      </c>
      <c r="M2317" t="s">
        <v>58</v>
      </c>
      <c r="N2317" t="s">
        <v>9662</v>
      </c>
      <c r="AE2317">
        <v>16</v>
      </c>
      <c r="AH2317" t="s">
        <v>30</v>
      </c>
      <c r="AT2317" t="s">
        <v>75</v>
      </c>
      <c r="AV2317" t="s">
        <v>8677</v>
      </c>
      <c r="AW2317" t="s">
        <v>8678</v>
      </c>
      <c r="AX2317" t="s">
        <v>8679</v>
      </c>
      <c r="AY2317">
        <v>11.837854999999999</v>
      </c>
      <c r="AZ2317">
        <v>13.14281368</v>
      </c>
      <c r="BA2317" t="s">
        <v>7371</v>
      </c>
      <c r="BB2317" t="s">
        <v>64</v>
      </c>
    </row>
    <row r="2318" spans="1:54" x14ac:dyDescent="0.3">
      <c r="A2318">
        <v>2324</v>
      </c>
      <c r="B2318" t="s">
        <v>8685</v>
      </c>
      <c r="C2318" s="1">
        <v>44254</v>
      </c>
      <c r="D2318">
        <v>2</v>
      </c>
      <c r="E2318" t="s">
        <v>650</v>
      </c>
      <c r="F2318" t="s">
        <v>206</v>
      </c>
      <c r="H2318">
        <v>2021</v>
      </c>
      <c r="I2318" t="s">
        <v>347</v>
      </c>
      <c r="J2318" t="s">
        <v>348</v>
      </c>
      <c r="K2318" t="s">
        <v>81</v>
      </c>
      <c r="L2318">
        <v>0</v>
      </c>
      <c r="M2318" t="s">
        <v>58</v>
      </c>
      <c r="N2318" t="s">
        <v>9662</v>
      </c>
      <c r="AE2318">
        <v>0</v>
      </c>
      <c r="AH2318" t="s">
        <v>30</v>
      </c>
      <c r="AT2318" t="s">
        <v>75</v>
      </c>
      <c r="AV2318" t="s">
        <v>8686</v>
      </c>
      <c r="AW2318" t="s">
        <v>8687</v>
      </c>
      <c r="AX2318" t="s">
        <v>8688</v>
      </c>
      <c r="AY2318">
        <v>11.908659999999999</v>
      </c>
      <c r="AZ2318">
        <v>13.160327909999999</v>
      </c>
      <c r="BA2318" t="s">
        <v>351</v>
      </c>
      <c r="BB2318" t="s">
        <v>64</v>
      </c>
    </row>
    <row r="2319" spans="1:54" x14ac:dyDescent="0.3">
      <c r="A2319">
        <v>2358</v>
      </c>
      <c r="B2319" t="s">
        <v>8814</v>
      </c>
      <c r="C2319" s="1">
        <v>44318</v>
      </c>
      <c r="D2319">
        <v>5</v>
      </c>
      <c r="E2319" t="s">
        <v>55</v>
      </c>
      <c r="F2319" t="s">
        <v>56</v>
      </c>
      <c r="H2319">
        <v>2021</v>
      </c>
      <c r="I2319" t="s">
        <v>5062</v>
      </c>
      <c r="J2319" t="s">
        <v>1115</v>
      </c>
      <c r="K2319" t="s">
        <v>81</v>
      </c>
      <c r="L2319">
        <v>8</v>
      </c>
      <c r="M2319" t="s">
        <v>58</v>
      </c>
      <c r="N2319" t="s">
        <v>9662</v>
      </c>
      <c r="W2319">
        <v>2</v>
      </c>
      <c r="AE2319">
        <v>6</v>
      </c>
      <c r="AI2319" t="s">
        <v>31</v>
      </c>
      <c r="AT2319" t="s">
        <v>75</v>
      </c>
      <c r="AV2319" t="s">
        <v>8815</v>
      </c>
      <c r="AW2319" t="s">
        <v>8816</v>
      </c>
      <c r="AX2319" t="s">
        <v>8817</v>
      </c>
      <c r="AY2319">
        <v>11.925829999999999</v>
      </c>
      <c r="AZ2319">
        <v>13.6055603</v>
      </c>
      <c r="BA2319" t="s">
        <v>1118</v>
      </c>
      <c r="BB2319" t="s">
        <v>64</v>
      </c>
    </row>
    <row r="2320" spans="1:54" x14ac:dyDescent="0.3">
      <c r="A2320">
        <v>2400</v>
      </c>
      <c r="B2320" t="s">
        <v>8975</v>
      </c>
      <c r="C2320" s="1">
        <v>44502</v>
      </c>
      <c r="D2320">
        <v>11</v>
      </c>
      <c r="E2320" t="s">
        <v>327</v>
      </c>
      <c r="F2320" t="s">
        <v>100</v>
      </c>
      <c r="H2320">
        <v>2021</v>
      </c>
      <c r="I2320" t="s">
        <v>8976</v>
      </c>
      <c r="J2320" t="s">
        <v>348</v>
      </c>
      <c r="K2320" t="s">
        <v>81</v>
      </c>
      <c r="L2320">
        <v>0</v>
      </c>
      <c r="M2320" t="s">
        <v>58</v>
      </c>
      <c r="N2320" t="s">
        <v>9662</v>
      </c>
      <c r="AB2320">
        <v>10</v>
      </c>
      <c r="AT2320" t="s">
        <v>75</v>
      </c>
      <c r="AV2320" t="s">
        <v>8977</v>
      </c>
      <c r="AW2320" t="s">
        <v>8978</v>
      </c>
      <c r="AX2320" t="s">
        <v>8979</v>
      </c>
      <c r="AY2320">
        <v>11.908659999999999</v>
      </c>
      <c r="AZ2320">
        <v>13.160327909999999</v>
      </c>
      <c r="BA2320" t="s">
        <v>351</v>
      </c>
      <c r="BB2320" t="s">
        <v>64</v>
      </c>
    </row>
    <row r="2321" spans="1:54" x14ac:dyDescent="0.3">
      <c r="A2321">
        <v>2419</v>
      </c>
      <c r="B2321" t="s">
        <v>9054</v>
      </c>
      <c r="C2321" s="1">
        <v>44549</v>
      </c>
      <c r="D2321">
        <v>12</v>
      </c>
      <c r="E2321" t="s">
        <v>390</v>
      </c>
      <c r="F2321" t="s">
        <v>56</v>
      </c>
      <c r="H2321">
        <v>2021</v>
      </c>
      <c r="I2321" t="s">
        <v>9055</v>
      </c>
      <c r="J2321" t="s">
        <v>7236</v>
      </c>
      <c r="K2321" t="s">
        <v>81</v>
      </c>
      <c r="L2321">
        <v>25</v>
      </c>
      <c r="M2321" t="s">
        <v>58</v>
      </c>
      <c r="N2321" t="s">
        <v>9662</v>
      </c>
      <c r="AE2321">
        <v>25</v>
      </c>
      <c r="AI2321" t="s">
        <v>31</v>
      </c>
      <c r="AT2321" t="s">
        <v>75</v>
      </c>
      <c r="AV2321" t="s">
        <v>9056</v>
      </c>
      <c r="AW2321" t="s">
        <v>9057</v>
      </c>
      <c r="AY2321">
        <v>10.649940000000001</v>
      </c>
      <c r="AZ2321">
        <v>12.90667</v>
      </c>
      <c r="BA2321" t="s">
        <v>7240</v>
      </c>
      <c r="BB2321" t="s">
        <v>64</v>
      </c>
    </row>
    <row r="2322" spans="1:54" x14ac:dyDescent="0.3">
      <c r="A2322">
        <v>2420</v>
      </c>
      <c r="B2322" t="s">
        <v>9058</v>
      </c>
      <c r="C2322" s="1">
        <v>44553</v>
      </c>
      <c r="D2322">
        <v>12</v>
      </c>
      <c r="E2322" t="s">
        <v>390</v>
      </c>
      <c r="F2322" t="s">
        <v>88</v>
      </c>
      <c r="H2322">
        <v>2021</v>
      </c>
      <c r="J2322" t="s">
        <v>7367</v>
      </c>
      <c r="K2322" t="s">
        <v>81</v>
      </c>
      <c r="L2322">
        <v>5</v>
      </c>
      <c r="M2322" t="s">
        <v>58</v>
      </c>
      <c r="N2322" t="s">
        <v>9662</v>
      </c>
      <c r="AE2322">
        <v>5</v>
      </c>
      <c r="AH2322" t="s">
        <v>30</v>
      </c>
      <c r="AT2322" t="s">
        <v>75</v>
      </c>
      <c r="AV2322" t="s">
        <v>9059</v>
      </c>
      <c r="AW2322" t="s">
        <v>9060</v>
      </c>
      <c r="AX2322" t="s">
        <v>9061</v>
      </c>
      <c r="AY2322">
        <v>11.837854999999999</v>
      </c>
      <c r="AZ2322">
        <v>13.14281368</v>
      </c>
      <c r="BA2322" t="s">
        <v>7371</v>
      </c>
      <c r="BB2322" t="s">
        <v>64</v>
      </c>
    </row>
    <row r="2323" spans="1:54" x14ac:dyDescent="0.3">
      <c r="A2323">
        <v>2429</v>
      </c>
      <c r="B2323" t="s">
        <v>9090</v>
      </c>
      <c r="C2323" s="1">
        <v>44575</v>
      </c>
      <c r="D2323">
        <v>1</v>
      </c>
      <c r="E2323" t="s">
        <v>500</v>
      </c>
      <c r="F2323" t="s">
        <v>203</v>
      </c>
      <c r="H2323">
        <v>2022</v>
      </c>
      <c r="I2323" t="s">
        <v>3384</v>
      </c>
      <c r="J2323" t="s">
        <v>1517</v>
      </c>
      <c r="K2323" t="s">
        <v>81</v>
      </c>
      <c r="L2323">
        <v>4</v>
      </c>
      <c r="M2323" t="s">
        <v>58</v>
      </c>
      <c r="N2323" t="s">
        <v>9662</v>
      </c>
      <c r="AB2323">
        <v>10</v>
      </c>
      <c r="AE2323">
        <v>4</v>
      </c>
      <c r="AL2323" t="s">
        <v>75</v>
      </c>
      <c r="AP2323" t="s">
        <v>38</v>
      </c>
      <c r="AT2323" t="s">
        <v>75</v>
      </c>
      <c r="AU2323" t="s">
        <v>9091</v>
      </c>
      <c r="AV2323" t="s">
        <v>9092</v>
      </c>
      <c r="AW2323" t="s">
        <v>9093</v>
      </c>
      <c r="AY2323">
        <v>10.865830000000001</v>
      </c>
      <c r="AZ2323">
        <v>12.84694004</v>
      </c>
      <c r="BA2323" t="s">
        <v>1519</v>
      </c>
      <c r="BB2323" t="s">
        <v>64</v>
      </c>
    </row>
    <row r="2324" spans="1:54" x14ac:dyDescent="0.3">
      <c r="A2324">
        <v>2437</v>
      </c>
      <c r="B2324" t="s">
        <v>9120</v>
      </c>
      <c r="C2324" s="1">
        <v>44606</v>
      </c>
      <c r="D2324">
        <v>2</v>
      </c>
      <c r="E2324" t="s">
        <v>650</v>
      </c>
      <c r="F2324" t="s">
        <v>73</v>
      </c>
      <c r="H2324">
        <v>2022</v>
      </c>
      <c r="J2324" t="s">
        <v>233</v>
      </c>
      <c r="K2324" t="s">
        <v>81</v>
      </c>
      <c r="L2324">
        <v>6</v>
      </c>
      <c r="M2324" t="s">
        <v>58</v>
      </c>
      <c r="N2324" t="s">
        <v>9662</v>
      </c>
      <c r="AE2324">
        <v>6</v>
      </c>
      <c r="AH2324" t="s">
        <v>30</v>
      </c>
      <c r="AT2324" t="s">
        <v>75</v>
      </c>
      <c r="AV2324" t="s">
        <v>9121</v>
      </c>
      <c r="AW2324" t="s">
        <v>9122</v>
      </c>
      <c r="AY2324">
        <v>12.345307</v>
      </c>
      <c r="AZ2324">
        <v>14.184533119999999</v>
      </c>
      <c r="BA2324" t="s">
        <v>235</v>
      </c>
      <c r="BB2324" t="s">
        <v>64</v>
      </c>
    </row>
    <row r="2325" spans="1:54" x14ac:dyDescent="0.3">
      <c r="A2325">
        <v>2457</v>
      </c>
      <c r="B2325" t="s">
        <v>9189</v>
      </c>
      <c r="C2325" s="1">
        <v>44673</v>
      </c>
      <c r="D2325">
        <v>4</v>
      </c>
      <c r="E2325" t="s">
        <v>949</v>
      </c>
      <c r="F2325" t="s">
        <v>203</v>
      </c>
      <c r="H2325">
        <v>2022</v>
      </c>
      <c r="I2325" t="s">
        <v>9190</v>
      </c>
      <c r="J2325" t="s">
        <v>1069</v>
      </c>
      <c r="K2325" t="s">
        <v>1070</v>
      </c>
      <c r="L2325">
        <v>0</v>
      </c>
      <c r="M2325" t="s">
        <v>58</v>
      </c>
      <c r="N2325" t="s">
        <v>9662</v>
      </c>
      <c r="AE2325">
        <v>0</v>
      </c>
      <c r="AH2325" t="s">
        <v>30</v>
      </c>
      <c r="AN2325" t="s">
        <v>36</v>
      </c>
      <c r="AV2325" t="s">
        <v>9191</v>
      </c>
      <c r="AW2325" t="s">
        <v>9192</v>
      </c>
      <c r="AX2325" t="s">
        <v>9193</v>
      </c>
      <c r="AY2325">
        <v>8.8936892000000007</v>
      </c>
      <c r="AZ2325">
        <v>11.35764599</v>
      </c>
      <c r="BA2325" t="s">
        <v>1075</v>
      </c>
      <c r="BB2325" t="s">
        <v>64</v>
      </c>
    </row>
    <row r="2326" spans="1:54" x14ac:dyDescent="0.3">
      <c r="A2326">
        <v>2459</v>
      </c>
      <c r="B2326" t="s">
        <v>9201</v>
      </c>
      <c r="C2326" s="1">
        <v>44675</v>
      </c>
      <c r="D2326">
        <v>4</v>
      </c>
      <c r="E2326" t="s">
        <v>949</v>
      </c>
      <c r="F2326" t="s">
        <v>56</v>
      </c>
      <c r="H2326">
        <v>2022</v>
      </c>
      <c r="I2326" t="s">
        <v>1390</v>
      </c>
      <c r="J2326" t="s">
        <v>1391</v>
      </c>
      <c r="K2326" t="s">
        <v>336</v>
      </c>
      <c r="L2326">
        <v>1</v>
      </c>
      <c r="M2326" t="s">
        <v>58</v>
      </c>
      <c r="N2326" t="s">
        <v>9662</v>
      </c>
      <c r="AE2326">
        <v>1</v>
      </c>
      <c r="AH2326" t="s">
        <v>30</v>
      </c>
      <c r="AN2326" t="s">
        <v>36</v>
      </c>
      <c r="AV2326" t="s">
        <v>9202</v>
      </c>
      <c r="AW2326" t="s">
        <v>9203</v>
      </c>
      <c r="AX2326" t="s">
        <v>9204</v>
      </c>
      <c r="AY2326">
        <v>12.867000000000001</v>
      </c>
      <c r="AZ2326">
        <v>10.96700001</v>
      </c>
      <c r="BA2326" t="s">
        <v>1394</v>
      </c>
      <c r="BB2326" t="s">
        <v>64</v>
      </c>
    </row>
    <row r="2327" spans="1:54" x14ac:dyDescent="0.3">
      <c r="A2327">
        <v>2471</v>
      </c>
      <c r="B2327" t="s">
        <v>9237</v>
      </c>
      <c r="C2327" s="1">
        <v>40756</v>
      </c>
      <c r="D2327">
        <v>8</v>
      </c>
      <c r="E2327" t="s">
        <v>212</v>
      </c>
      <c r="F2327" t="s">
        <v>73</v>
      </c>
      <c r="G2327">
        <v>6</v>
      </c>
      <c r="H2327">
        <v>2011</v>
      </c>
      <c r="I2327" t="s">
        <v>270</v>
      </c>
      <c r="J2327" t="s">
        <v>271</v>
      </c>
      <c r="K2327" t="s">
        <v>272</v>
      </c>
      <c r="L2327">
        <v>0</v>
      </c>
      <c r="N2327" t="s">
        <v>9662</v>
      </c>
      <c r="O2327" t="s">
        <v>7801</v>
      </c>
      <c r="X2327">
        <v>0</v>
      </c>
      <c r="AH2327" t="s">
        <v>30</v>
      </c>
      <c r="AT2327" t="s">
        <v>75</v>
      </c>
      <c r="AV2327" t="s">
        <v>9238</v>
      </c>
      <c r="AW2327" t="s">
        <v>9239</v>
      </c>
      <c r="AX2327" t="s">
        <v>9240</v>
      </c>
      <c r="BA2327" t="s">
        <v>275</v>
      </c>
      <c r="BB2327" t="s">
        <v>64</v>
      </c>
    </row>
    <row r="2328" spans="1:54" x14ac:dyDescent="0.3">
      <c r="A2328">
        <v>2478</v>
      </c>
      <c r="B2328" t="s">
        <v>9253</v>
      </c>
      <c r="C2328" s="1">
        <v>40929</v>
      </c>
      <c r="D2328">
        <v>1</v>
      </c>
      <c r="E2328" t="s">
        <v>500</v>
      </c>
      <c r="F2328" t="s">
        <v>206</v>
      </c>
      <c r="G2328">
        <v>1</v>
      </c>
      <c r="H2328">
        <v>2012</v>
      </c>
      <c r="I2328" t="s">
        <v>9254</v>
      </c>
      <c r="J2328" t="s">
        <v>9254</v>
      </c>
      <c r="K2328" t="s">
        <v>9255</v>
      </c>
      <c r="L2328">
        <v>0</v>
      </c>
      <c r="N2328" t="s">
        <v>9662</v>
      </c>
      <c r="O2328" t="s">
        <v>7801</v>
      </c>
      <c r="AH2328" t="s">
        <v>30</v>
      </c>
      <c r="AT2328" t="s">
        <v>75</v>
      </c>
      <c r="AU2328" t="s">
        <v>9256</v>
      </c>
      <c r="AV2328" t="s">
        <v>9257</v>
      </c>
      <c r="AW2328" t="s">
        <v>9258</v>
      </c>
      <c r="AX2328" t="s">
        <v>9259</v>
      </c>
      <c r="BA2328" t="s">
        <v>9260</v>
      </c>
      <c r="BB2328" t="s">
        <v>64</v>
      </c>
    </row>
    <row r="2329" spans="1:54" x14ac:dyDescent="0.3">
      <c r="A2329">
        <v>2496</v>
      </c>
      <c r="B2329" t="s">
        <v>9276</v>
      </c>
      <c r="C2329" s="1">
        <v>41186</v>
      </c>
      <c r="D2329">
        <v>10</v>
      </c>
      <c r="E2329" t="s">
        <v>290</v>
      </c>
      <c r="F2329" t="s">
        <v>88</v>
      </c>
      <c r="G2329">
        <v>0</v>
      </c>
      <c r="H2329">
        <v>2012</v>
      </c>
      <c r="I2329" t="s">
        <v>9277</v>
      </c>
      <c r="J2329" t="s">
        <v>1069</v>
      </c>
      <c r="K2329" t="s">
        <v>1070</v>
      </c>
      <c r="L2329">
        <v>0</v>
      </c>
      <c r="N2329" t="s">
        <v>9662</v>
      </c>
      <c r="AV2329" t="s">
        <v>9278</v>
      </c>
      <c r="AW2329" t="s">
        <v>9279</v>
      </c>
      <c r="BA2329" t="s">
        <v>1075</v>
      </c>
      <c r="BB2329" t="s">
        <v>64</v>
      </c>
    </row>
    <row r="2330" spans="1:54" x14ac:dyDescent="0.3">
      <c r="A2330">
        <v>2512</v>
      </c>
      <c r="B2330" t="s">
        <v>9299</v>
      </c>
      <c r="C2330" s="1">
        <v>41320</v>
      </c>
      <c r="D2330">
        <v>2</v>
      </c>
      <c r="E2330" t="s">
        <v>650</v>
      </c>
      <c r="F2330" t="s">
        <v>203</v>
      </c>
      <c r="G2330">
        <v>0</v>
      </c>
      <c r="H2330">
        <v>2013</v>
      </c>
      <c r="I2330" t="s">
        <v>80</v>
      </c>
      <c r="J2330" t="s">
        <v>80</v>
      </c>
      <c r="K2330" t="s">
        <v>81</v>
      </c>
      <c r="L2330">
        <v>2</v>
      </c>
      <c r="N2330" t="s">
        <v>9662</v>
      </c>
      <c r="P2330">
        <v>2</v>
      </c>
      <c r="Y2330">
        <v>2</v>
      </c>
      <c r="AH2330" t="s">
        <v>30</v>
      </c>
      <c r="AT2330" t="s">
        <v>75</v>
      </c>
      <c r="AV2330" t="s">
        <v>9300</v>
      </c>
      <c r="AW2330" t="s">
        <v>9301</v>
      </c>
      <c r="AX2330" t="s">
        <v>9302</v>
      </c>
      <c r="BA2330" t="s">
        <v>85</v>
      </c>
      <c r="BB2330" t="s">
        <v>64</v>
      </c>
    </row>
    <row r="2331" spans="1:54" x14ac:dyDescent="0.3">
      <c r="A2331">
        <v>2531</v>
      </c>
      <c r="B2331" t="s">
        <v>9315</v>
      </c>
      <c r="C2331" s="1">
        <v>41560</v>
      </c>
      <c r="D2331">
        <v>10</v>
      </c>
      <c r="E2331" t="s">
        <v>290</v>
      </c>
      <c r="F2331" t="s">
        <v>56</v>
      </c>
      <c r="H2331">
        <v>2013</v>
      </c>
      <c r="I2331" t="s">
        <v>9316</v>
      </c>
      <c r="J2331" t="s">
        <v>9308</v>
      </c>
      <c r="K2331" t="s">
        <v>356</v>
      </c>
      <c r="L2331">
        <v>15</v>
      </c>
      <c r="N2331" t="s">
        <v>9662</v>
      </c>
      <c r="O2331" t="s">
        <v>7801</v>
      </c>
      <c r="X2331">
        <v>15</v>
      </c>
      <c r="AI2331" t="s">
        <v>31</v>
      </c>
      <c r="AQ2331" t="s">
        <v>39</v>
      </c>
      <c r="AV2331" t="s">
        <v>9317</v>
      </c>
      <c r="BA2331" t="s">
        <v>9309</v>
      </c>
      <c r="BB2331" t="s">
        <v>64</v>
      </c>
    </row>
    <row r="2332" spans="1:54" x14ac:dyDescent="0.3">
      <c r="A2332">
        <v>2537</v>
      </c>
      <c r="B2332" t="s">
        <v>2244</v>
      </c>
      <c r="C2332" s="1">
        <v>41653</v>
      </c>
      <c r="D2332">
        <v>1</v>
      </c>
      <c r="E2332" t="s">
        <v>500</v>
      </c>
      <c r="F2332" t="s">
        <v>100</v>
      </c>
      <c r="H2332">
        <v>2014</v>
      </c>
      <c r="I2332" t="s">
        <v>9318</v>
      </c>
      <c r="K2332" t="s">
        <v>9319</v>
      </c>
      <c r="L2332">
        <v>0</v>
      </c>
      <c r="N2332" t="s">
        <v>9662</v>
      </c>
      <c r="O2332" t="s">
        <v>7801</v>
      </c>
      <c r="X2332">
        <v>0</v>
      </c>
      <c r="AV2332" t="s">
        <v>9320</v>
      </c>
      <c r="BA2332" t="s">
        <v>9321</v>
      </c>
      <c r="BB2332" t="s">
        <v>64</v>
      </c>
    </row>
    <row r="2333" spans="1:54" x14ac:dyDescent="0.3">
      <c r="A2333">
        <v>2554</v>
      </c>
      <c r="B2333" t="s">
        <v>9328</v>
      </c>
      <c r="C2333" s="1">
        <v>41761</v>
      </c>
      <c r="D2333">
        <v>5</v>
      </c>
      <c r="E2333" t="s">
        <v>55</v>
      </c>
      <c r="F2333" t="s">
        <v>203</v>
      </c>
      <c r="H2333">
        <v>2014</v>
      </c>
      <c r="I2333" t="s">
        <v>2469</v>
      </c>
      <c r="K2333" t="s">
        <v>66</v>
      </c>
      <c r="L2333">
        <v>29</v>
      </c>
      <c r="N2333" t="s">
        <v>9662</v>
      </c>
      <c r="AE2333">
        <v>29</v>
      </c>
      <c r="AH2333" t="s">
        <v>30</v>
      </c>
      <c r="AT2333" t="s">
        <v>75</v>
      </c>
      <c r="AU2333" t="s">
        <v>9329</v>
      </c>
      <c r="AV2333" t="s">
        <v>9330</v>
      </c>
      <c r="AW2333" t="s">
        <v>9331</v>
      </c>
      <c r="AX2333" t="s">
        <v>9332</v>
      </c>
      <c r="AY2333">
        <v>8.9062337879999998</v>
      </c>
      <c r="AZ2333">
        <v>7.1890511510000001</v>
      </c>
      <c r="BA2333" t="s">
        <v>288</v>
      </c>
      <c r="BB2333" t="s">
        <v>64</v>
      </c>
    </row>
    <row r="2334" spans="1:54" x14ac:dyDescent="0.3">
      <c r="A2334">
        <v>2567</v>
      </c>
      <c r="B2334" t="s">
        <v>9337</v>
      </c>
      <c r="C2334" s="1">
        <v>41875</v>
      </c>
      <c r="D2334">
        <v>8</v>
      </c>
      <c r="E2334" t="s">
        <v>212</v>
      </c>
      <c r="F2334" t="s">
        <v>56</v>
      </c>
      <c r="H2334">
        <v>2014</v>
      </c>
      <c r="I2334" t="s">
        <v>9338</v>
      </c>
      <c r="J2334" t="s">
        <v>9326</v>
      </c>
      <c r="K2334" t="s">
        <v>1070</v>
      </c>
      <c r="L2334">
        <v>20</v>
      </c>
      <c r="N2334" t="s">
        <v>9662</v>
      </c>
      <c r="P2334" t="s">
        <v>2538</v>
      </c>
      <c r="AE2334">
        <v>20</v>
      </c>
      <c r="AI2334" t="s">
        <v>31</v>
      </c>
      <c r="AP2334" t="s">
        <v>38</v>
      </c>
      <c r="AT2334" t="s">
        <v>75</v>
      </c>
      <c r="AV2334" t="s">
        <v>9339</v>
      </c>
      <c r="AY2334">
        <v>8.0790395739999994</v>
      </c>
      <c r="AZ2334">
        <v>9.7900295259999996</v>
      </c>
      <c r="BA2334" t="s">
        <v>9327</v>
      </c>
      <c r="BB2334" t="s">
        <v>64</v>
      </c>
    </row>
    <row r="2335" spans="1:54" x14ac:dyDescent="0.3">
      <c r="A2335">
        <v>2585</v>
      </c>
      <c r="B2335" t="s">
        <v>9342</v>
      </c>
      <c r="C2335" s="1">
        <v>42001</v>
      </c>
      <c r="D2335">
        <v>12</v>
      </c>
      <c r="E2335" t="s">
        <v>390</v>
      </c>
      <c r="F2335" t="s">
        <v>56</v>
      </c>
      <c r="H2335">
        <v>2014</v>
      </c>
      <c r="J2335" t="s">
        <v>465</v>
      </c>
      <c r="K2335" t="s">
        <v>336</v>
      </c>
      <c r="L2335">
        <v>1</v>
      </c>
      <c r="N2335" t="s">
        <v>9662</v>
      </c>
      <c r="P2335" t="s">
        <v>2538</v>
      </c>
      <c r="AE2335">
        <v>1</v>
      </c>
      <c r="AH2335" t="s">
        <v>30</v>
      </c>
      <c r="AS2335" t="s">
        <v>41</v>
      </c>
      <c r="AU2335" t="s">
        <v>9343</v>
      </c>
      <c r="AV2335" t="s">
        <v>9344</v>
      </c>
      <c r="AW2335" t="s">
        <v>9345</v>
      </c>
      <c r="AY2335">
        <v>11.71228981</v>
      </c>
      <c r="AZ2335">
        <v>11.070879939999999</v>
      </c>
      <c r="BA2335" t="s">
        <v>467</v>
      </c>
      <c r="BB2335" t="s">
        <v>64</v>
      </c>
    </row>
    <row r="2336" spans="1:54" x14ac:dyDescent="0.3">
      <c r="A2336">
        <v>2748</v>
      </c>
      <c r="B2336" t="s">
        <v>9408</v>
      </c>
      <c r="C2336" s="1">
        <v>42933</v>
      </c>
      <c r="D2336">
        <v>7</v>
      </c>
      <c r="E2336" t="s">
        <v>154</v>
      </c>
      <c r="F2336" t="s">
        <v>73</v>
      </c>
      <c r="H2336">
        <v>2017</v>
      </c>
      <c r="I2336" t="s">
        <v>5890</v>
      </c>
      <c r="J2336" t="s">
        <v>696</v>
      </c>
      <c r="K2336" t="s">
        <v>81</v>
      </c>
      <c r="L2336">
        <v>0</v>
      </c>
      <c r="N2336" t="s">
        <v>9662</v>
      </c>
      <c r="S2336" t="s">
        <v>75</v>
      </c>
      <c r="W2336">
        <v>0</v>
      </c>
      <c r="AL2336" t="s">
        <v>75</v>
      </c>
      <c r="AT2336" t="s">
        <v>75</v>
      </c>
      <c r="AV2336" t="s">
        <v>9409</v>
      </c>
      <c r="AY2336">
        <v>11.799059870000001</v>
      </c>
      <c r="AZ2336">
        <v>13.197159770000001</v>
      </c>
      <c r="BA2336" t="s">
        <v>699</v>
      </c>
      <c r="BB2336" t="s">
        <v>64</v>
      </c>
    </row>
    <row r="2337" spans="1:54" x14ac:dyDescent="0.3">
      <c r="A2337">
        <v>2773</v>
      </c>
      <c r="B2337" t="s">
        <v>9418</v>
      </c>
      <c r="C2337" s="1">
        <v>43115</v>
      </c>
      <c r="D2337">
        <v>1</v>
      </c>
      <c r="E2337" t="s">
        <v>500</v>
      </c>
      <c r="F2337" t="s">
        <v>73</v>
      </c>
      <c r="H2337">
        <v>2018</v>
      </c>
      <c r="I2337" t="s">
        <v>9419</v>
      </c>
      <c r="J2337" t="s">
        <v>3767</v>
      </c>
      <c r="K2337" t="s">
        <v>3768</v>
      </c>
      <c r="L2337">
        <v>1</v>
      </c>
      <c r="N2337" t="s">
        <v>9662</v>
      </c>
      <c r="P2337" t="s">
        <v>2538</v>
      </c>
      <c r="AE2337">
        <v>1</v>
      </c>
      <c r="AH2337" t="s">
        <v>30</v>
      </c>
      <c r="AT2337" t="s">
        <v>75</v>
      </c>
      <c r="AV2337" t="s">
        <v>9420</v>
      </c>
      <c r="AY2337">
        <v>7.108009815</v>
      </c>
      <c r="AZ2337">
        <v>6.692349911</v>
      </c>
      <c r="BA2337" t="s">
        <v>3771</v>
      </c>
      <c r="BB2337" t="s">
        <v>64</v>
      </c>
    </row>
    <row r="2338" spans="1:54" x14ac:dyDescent="0.3">
      <c r="A2338">
        <v>2936</v>
      </c>
      <c r="B2338" t="s">
        <v>9429</v>
      </c>
      <c r="C2338" s="1">
        <v>43315</v>
      </c>
      <c r="D2338">
        <v>8</v>
      </c>
      <c r="E2338" t="s">
        <v>212</v>
      </c>
      <c r="F2338" t="s">
        <v>203</v>
      </c>
      <c r="H2338">
        <v>2018</v>
      </c>
      <c r="J2338" t="s">
        <v>9416</v>
      </c>
      <c r="K2338" t="s">
        <v>1070</v>
      </c>
      <c r="L2338">
        <v>5</v>
      </c>
      <c r="N2338" t="s">
        <v>9662</v>
      </c>
      <c r="O2338" t="s">
        <v>7801</v>
      </c>
      <c r="X2338">
        <v>5</v>
      </c>
      <c r="AI2338" t="s">
        <v>31</v>
      </c>
      <c r="AT2338" t="s">
        <v>75</v>
      </c>
      <c r="AU2338" t="s">
        <v>9430</v>
      </c>
      <c r="AV2338" t="s">
        <v>9431</v>
      </c>
      <c r="AW2338" t="s">
        <v>9432</v>
      </c>
      <c r="AX2338" t="s">
        <v>9433</v>
      </c>
      <c r="AY2338">
        <v>9.2084503000000009</v>
      </c>
      <c r="AZ2338">
        <v>11.27305031</v>
      </c>
      <c r="BA2338" t="s">
        <v>9417</v>
      </c>
      <c r="BB2338" t="s">
        <v>64</v>
      </c>
    </row>
    <row r="2339" spans="1:54" x14ac:dyDescent="0.3">
      <c r="A2339">
        <v>2937</v>
      </c>
      <c r="B2339" t="s">
        <v>9434</v>
      </c>
      <c r="C2339" s="1">
        <v>43316</v>
      </c>
      <c r="D2339">
        <v>8</v>
      </c>
      <c r="E2339" t="s">
        <v>212</v>
      </c>
      <c r="F2339" t="s">
        <v>206</v>
      </c>
      <c r="H2339">
        <v>2018</v>
      </c>
      <c r="J2339" t="s">
        <v>9416</v>
      </c>
      <c r="K2339" t="s">
        <v>1070</v>
      </c>
      <c r="L2339">
        <v>6</v>
      </c>
      <c r="N2339" t="s">
        <v>9662</v>
      </c>
      <c r="O2339" t="s">
        <v>7801</v>
      </c>
      <c r="X2339">
        <v>6</v>
      </c>
      <c r="AI2339" t="s">
        <v>31</v>
      </c>
      <c r="AT2339" t="s">
        <v>75</v>
      </c>
      <c r="AV2339" t="s">
        <v>9435</v>
      </c>
      <c r="AY2339">
        <v>9.2084503000000009</v>
      </c>
      <c r="AZ2339">
        <v>11.27305031</v>
      </c>
      <c r="BA2339" t="s">
        <v>9417</v>
      </c>
      <c r="BB2339" t="s">
        <v>64</v>
      </c>
    </row>
    <row r="2340" spans="1:54" x14ac:dyDescent="0.3">
      <c r="A2340">
        <v>4363</v>
      </c>
      <c r="B2340" t="s">
        <v>9575</v>
      </c>
      <c r="C2340" s="1">
        <v>44646</v>
      </c>
      <c r="D2340">
        <v>3</v>
      </c>
      <c r="E2340" t="s">
        <v>828</v>
      </c>
      <c r="F2340" t="s">
        <v>206</v>
      </c>
      <c r="H2340">
        <v>2022</v>
      </c>
      <c r="I2340" t="s">
        <v>9576</v>
      </c>
      <c r="J2340" t="s">
        <v>451</v>
      </c>
      <c r="K2340" t="s">
        <v>65</v>
      </c>
      <c r="L2340">
        <v>0</v>
      </c>
      <c r="N2340" t="s">
        <v>9662</v>
      </c>
      <c r="P2340" t="s">
        <v>2538</v>
      </c>
      <c r="AE2340">
        <v>0</v>
      </c>
      <c r="AH2340" t="s">
        <v>30</v>
      </c>
      <c r="AT2340" t="s">
        <v>75</v>
      </c>
      <c r="AV2340" t="s">
        <v>9577</v>
      </c>
      <c r="AW2340" t="s">
        <v>9578</v>
      </c>
      <c r="AX2340" t="s">
        <v>9579</v>
      </c>
      <c r="AY2340">
        <v>6.3330001999999999</v>
      </c>
      <c r="AZ2340">
        <v>7.6500000950000002</v>
      </c>
      <c r="BA2340" t="s">
        <v>456</v>
      </c>
      <c r="BB2340" t="s">
        <v>64</v>
      </c>
    </row>
    <row r="2341" spans="1:54" x14ac:dyDescent="0.3">
      <c r="A2341">
        <v>21</v>
      </c>
      <c r="B2341" t="s">
        <v>160</v>
      </c>
      <c r="C2341" s="1">
        <v>40728</v>
      </c>
      <c r="D2341">
        <v>7</v>
      </c>
      <c r="E2341" t="s">
        <v>154</v>
      </c>
      <c r="F2341" t="s">
        <v>73</v>
      </c>
      <c r="G2341">
        <v>1</v>
      </c>
      <c r="H2341">
        <v>2011</v>
      </c>
      <c r="I2341" t="s">
        <v>94</v>
      </c>
      <c r="J2341" t="s">
        <v>94</v>
      </c>
      <c r="K2341" t="s">
        <v>81</v>
      </c>
      <c r="L2341">
        <v>4</v>
      </c>
      <c r="M2341" t="s">
        <v>58</v>
      </c>
      <c r="N2341" t="s">
        <v>9662</v>
      </c>
      <c r="AE2341">
        <v>4</v>
      </c>
      <c r="AI2341" t="s">
        <v>31</v>
      </c>
      <c r="AO2341" t="s">
        <v>59</v>
      </c>
      <c r="AV2341" t="s">
        <v>161</v>
      </c>
      <c r="AW2341" t="s">
        <v>162</v>
      </c>
      <c r="BA2341" t="s">
        <v>98</v>
      </c>
      <c r="BB2341" t="s">
        <v>64</v>
      </c>
    </row>
    <row r="2342" spans="1:54" x14ac:dyDescent="0.3">
      <c r="A2342">
        <v>51</v>
      </c>
      <c r="B2342" t="s">
        <v>266</v>
      </c>
      <c r="C2342" s="1">
        <v>40792</v>
      </c>
      <c r="D2342">
        <v>9</v>
      </c>
      <c r="E2342" t="s">
        <v>263</v>
      </c>
      <c r="F2342" t="s">
        <v>100</v>
      </c>
      <c r="G2342">
        <v>2</v>
      </c>
      <c r="H2342">
        <v>2011</v>
      </c>
      <c r="I2342" t="s">
        <v>80</v>
      </c>
      <c r="J2342" t="s">
        <v>80</v>
      </c>
      <c r="K2342" t="s">
        <v>81</v>
      </c>
      <c r="L2342">
        <v>0</v>
      </c>
      <c r="M2342" t="s">
        <v>58</v>
      </c>
      <c r="N2342" t="s">
        <v>9662</v>
      </c>
      <c r="AE2342">
        <v>0</v>
      </c>
      <c r="AH2342" t="s">
        <v>30</v>
      </c>
      <c r="AT2342" t="s">
        <v>75</v>
      </c>
      <c r="AV2342" t="s">
        <v>267</v>
      </c>
      <c r="AW2342" t="s">
        <v>268</v>
      </c>
      <c r="BA2342" t="s">
        <v>85</v>
      </c>
      <c r="BB2342" t="s">
        <v>64</v>
      </c>
    </row>
    <row r="2343" spans="1:54" x14ac:dyDescent="0.3">
      <c r="A2343">
        <v>52</v>
      </c>
      <c r="B2343" t="s">
        <v>269</v>
      </c>
      <c r="C2343" s="1">
        <v>40797</v>
      </c>
      <c r="D2343">
        <v>9</v>
      </c>
      <c r="E2343" t="s">
        <v>263</v>
      </c>
      <c r="F2343" t="s">
        <v>56</v>
      </c>
      <c r="G2343">
        <v>1</v>
      </c>
      <c r="H2343">
        <v>2011</v>
      </c>
      <c r="I2343" t="s">
        <v>270</v>
      </c>
      <c r="J2343" t="s">
        <v>271</v>
      </c>
      <c r="K2343" t="s">
        <v>272</v>
      </c>
      <c r="L2343">
        <v>0</v>
      </c>
      <c r="M2343" t="s">
        <v>58</v>
      </c>
      <c r="N2343" t="s">
        <v>9662</v>
      </c>
      <c r="AH2343" t="s">
        <v>30</v>
      </c>
      <c r="AN2343" t="s">
        <v>36</v>
      </c>
      <c r="AV2343" t="s">
        <v>273</v>
      </c>
      <c r="AW2343" t="s">
        <v>274</v>
      </c>
      <c r="BA2343" t="s">
        <v>275</v>
      </c>
      <c r="BB2343" t="s">
        <v>64</v>
      </c>
    </row>
    <row r="2344" spans="1:54" x14ac:dyDescent="0.3">
      <c r="A2344">
        <v>71</v>
      </c>
      <c r="B2344" t="s">
        <v>323</v>
      </c>
      <c r="C2344" s="1">
        <v>40846</v>
      </c>
      <c r="D2344">
        <v>10</v>
      </c>
      <c r="E2344" t="s">
        <v>290</v>
      </c>
      <c r="F2344" t="s">
        <v>56</v>
      </c>
      <c r="G2344">
        <v>0</v>
      </c>
      <c r="H2344">
        <v>2011</v>
      </c>
      <c r="J2344" t="s">
        <v>80</v>
      </c>
      <c r="K2344" t="s">
        <v>81</v>
      </c>
      <c r="L2344">
        <v>0</v>
      </c>
      <c r="M2344" t="s">
        <v>58</v>
      </c>
      <c r="N2344" t="s">
        <v>9662</v>
      </c>
      <c r="W2344">
        <v>0</v>
      </c>
      <c r="AH2344" t="s">
        <v>30</v>
      </c>
      <c r="AT2344" t="s">
        <v>75</v>
      </c>
      <c r="AV2344" t="s">
        <v>324</v>
      </c>
      <c r="AW2344" t="s">
        <v>325</v>
      </c>
      <c r="BA2344" t="s">
        <v>85</v>
      </c>
      <c r="BB2344" t="s">
        <v>64</v>
      </c>
    </row>
    <row r="2345" spans="1:54" x14ac:dyDescent="0.3">
      <c r="A2345">
        <v>74</v>
      </c>
      <c r="B2345" t="s">
        <v>334</v>
      </c>
      <c r="C2345" s="1">
        <v>40852</v>
      </c>
      <c r="D2345">
        <v>11</v>
      </c>
      <c r="E2345" t="s">
        <v>327</v>
      </c>
      <c r="F2345" t="s">
        <v>206</v>
      </c>
      <c r="G2345">
        <v>1</v>
      </c>
      <c r="H2345">
        <v>2011</v>
      </c>
      <c r="I2345" t="s">
        <v>335</v>
      </c>
      <c r="J2345" t="s">
        <v>335</v>
      </c>
      <c r="K2345" t="s">
        <v>336</v>
      </c>
      <c r="L2345">
        <v>150</v>
      </c>
      <c r="M2345" t="s">
        <v>58</v>
      </c>
      <c r="N2345" t="s">
        <v>9662</v>
      </c>
      <c r="AE2345">
        <v>150</v>
      </c>
      <c r="AH2345" t="s">
        <v>30</v>
      </c>
      <c r="AI2345" t="s">
        <v>31</v>
      </c>
      <c r="AO2345" t="s">
        <v>59</v>
      </c>
      <c r="AP2345" t="s">
        <v>38</v>
      </c>
      <c r="AS2345" t="s">
        <v>41</v>
      </c>
      <c r="AV2345" t="s">
        <v>337</v>
      </c>
      <c r="AW2345" t="s">
        <v>338</v>
      </c>
      <c r="AX2345" t="s">
        <v>339</v>
      </c>
      <c r="BA2345" t="s">
        <v>340</v>
      </c>
      <c r="BB2345" t="s">
        <v>64</v>
      </c>
    </row>
    <row r="2346" spans="1:54" x14ac:dyDescent="0.3">
      <c r="A2346">
        <v>82</v>
      </c>
      <c r="B2346" t="s">
        <v>370</v>
      </c>
      <c r="C2346" s="1">
        <v>40862</v>
      </c>
      <c r="D2346">
        <v>11</v>
      </c>
      <c r="E2346" t="s">
        <v>327</v>
      </c>
      <c r="F2346" t="s">
        <v>100</v>
      </c>
      <c r="G2346">
        <v>1</v>
      </c>
      <c r="H2346">
        <v>2011</v>
      </c>
      <c r="J2346" t="s">
        <v>80</v>
      </c>
      <c r="K2346" t="s">
        <v>81</v>
      </c>
      <c r="L2346">
        <v>0</v>
      </c>
      <c r="M2346" t="s">
        <v>58</v>
      </c>
      <c r="N2346" t="s">
        <v>9662</v>
      </c>
      <c r="Z2346">
        <v>0</v>
      </c>
      <c r="AH2346" t="s">
        <v>30</v>
      </c>
      <c r="AT2346" t="s">
        <v>75</v>
      </c>
      <c r="AV2346" t="s">
        <v>371</v>
      </c>
      <c r="AW2346" t="s">
        <v>372</v>
      </c>
      <c r="BA2346" t="s">
        <v>85</v>
      </c>
      <c r="BB2346" t="s">
        <v>64</v>
      </c>
    </row>
    <row r="2347" spans="1:54" x14ac:dyDescent="0.3">
      <c r="A2347">
        <v>92</v>
      </c>
      <c r="B2347" t="s">
        <v>407</v>
      </c>
      <c r="C2347" s="1">
        <v>40884</v>
      </c>
      <c r="D2347">
        <v>12</v>
      </c>
      <c r="E2347" t="s">
        <v>390</v>
      </c>
      <c r="F2347" t="s">
        <v>169</v>
      </c>
      <c r="G2347">
        <v>1</v>
      </c>
      <c r="H2347">
        <v>2011</v>
      </c>
      <c r="I2347" t="s">
        <v>408</v>
      </c>
      <c r="J2347" t="s">
        <v>185</v>
      </c>
      <c r="K2347" t="s">
        <v>65</v>
      </c>
      <c r="L2347">
        <v>12</v>
      </c>
      <c r="M2347" t="s">
        <v>58</v>
      </c>
      <c r="N2347" t="s">
        <v>9662</v>
      </c>
      <c r="AE2347">
        <v>12</v>
      </c>
      <c r="AH2347" t="s">
        <v>30</v>
      </c>
      <c r="AT2347" t="s">
        <v>75</v>
      </c>
      <c r="AU2347" t="s">
        <v>409</v>
      </c>
      <c r="AV2347" t="s">
        <v>410</v>
      </c>
      <c r="AW2347" t="s">
        <v>411</v>
      </c>
      <c r="AX2347" t="s">
        <v>412</v>
      </c>
      <c r="BA2347" t="s">
        <v>187</v>
      </c>
      <c r="BB2347" t="s">
        <v>64</v>
      </c>
    </row>
    <row r="2348" spans="1:54" x14ac:dyDescent="0.3">
      <c r="A2348">
        <v>103</v>
      </c>
      <c r="B2348" t="s">
        <v>460</v>
      </c>
      <c r="C2348" s="1">
        <v>40899</v>
      </c>
      <c r="D2348">
        <v>12</v>
      </c>
      <c r="E2348" t="s">
        <v>390</v>
      </c>
      <c r="F2348" t="s">
        <v>88</v>
      </c>
      <c r="G2348">
        <v>1</v>
      </c>
      <c r="H2348">
        <v>2011</v>
      </c>
      <c r="I2348" t="s">
        <v>80</v>
      </c>
      <c r="J2348" t="s">
        <v>80</v>
      </c>
      <c r="K2348" t="s">
        <v>81</v>
      </c>
      <c r="L2348">
        <v>16</v>
      </c>
      <c r="M2348" t="s">
        <v>58</v>
      </c>
      <c r="N2348" t="s">
        <v>9662</v>
      </c>
      <c r="AE2348">
        <v>16</v>
      </c>
      <c r="AH2348" t="s">
        <v>30</v>
      </c>
      <c r="AI2348" t="s">
        <v>31</v>
      </c>
      <c r="AO2348" t="s">
        <v>59</v>
      </c>
      <c r="AP2348" t="s">
        <v>38</v>
      </c>
      <c r="AT2348" t="s">
        <v>75</v>
      </c>
      <c r="AV2348" t="s">
        <v>461</v>
      </c>
      <c r="AW2348" t="s">
        <v>462</v>
      </c>
      <c r="AX2348" t="s">
        <v>463</v>
      </c>
      <c r="BA2348" t="s">
        <v>85</v>
      </c>
      <c r="BB2348" t="s">
        <v>64</v>
      </c>
    </row>
    <row r="2349" spans="1:54" x14ac:dyDescent="0.3">
      <c r="A2349">
        <v>104</v>
      </c>
      <c r="B2349" t="s">
        <v>464</v>
      </c>
      <c r="C2349" s="1">
        <v>40899</v>
      </c>
      <c r="D2349">
        <v>12</v>
      </c>
      <c r="E2349" t="s">
        <v>390</v>
      </c>
      <c r="F2349" t="s">
        <v>88</v>
      </c>
      <c r="G2349">
        <v>0</v>
      </c>
      <c r="H2349">
        <v>2011</v>
      </c>
      <c r="I2349" t="s">
        <v>465</v>
      </c>
      <c r="J2349" t="s">
        <v>465</v>
      </c>
      <c r="K2349" t="s">
        <v>336</v>
      </c>
      <c r="L2349">
        <v>7</v>
      </c>
      <c r="M2349" t="s">
        <v>58</v>
      </c>
      <c r="N2349" t="s">
        <v>9662</v>
      </c>
      <c r="AE2349">
        <v>7</v>
      </c>
      <c r="AH2349" t="s">
        <v>30</v>
      </c>
      <c r="AI2349" t="s">
        <v>31</v>
      </c>
      <c r="AV2349" t="s">
        <v>461</v>
      </c>
      <c r="AW2349" t="s">
        <v>462</v>
      </c>
      <c r="AX2349" t="s">
        <v>466</v>
      </c>
      <c r="BA2349" t="s">
        <v>467</v>
      </c>
      <c r="BB2349" t="s">
        <v>64</v>
      </c>
    </row>
    <row r="2350" spans="1:54" x14ac:dyDescent="0.3">
      <c r="A2350">
        <v>107</v>
      </c>
      <c r="B2350" t="s">
        <v>476</v>
      </c>
      <c r="C2350" s="1">
        <v>40900</v>
      </c>
      <c r="D2350">
        <v>12</v>
      </c>
      <c r="E2350" t="s">
        <v>390</v>
      </c>
      <c r="F2350" t="s">
        <v>203</v>
      </c>
      <c r="G2350">
        <v>0</v>
      </c>
      <c r="H2350">
        <v>2011</v>
      </c>
      <c r="I2350" t="s">
        <v>477</v>
      </c>
      <c r="J2350" t="s">
        <v>478</v>
      </c>
      <c r="K2350" t="s">
        <v>251</v>
      </c>
      <c r="L2350">
        <v>0</v>
      </c>
      <c r="M2350" t="s">
        <v>58</v>
      </c>
      <c r="N2350" t="s">
        <v>9662</v>
      </c>
      <c r="AE2350">
        <v>0</v>
      </c>
      <c r="AH2350" t="s">
        <v>30</v>
      </c>
      <c r="AT2350" t="s">
        <v>75</v>
      </c>
      <c r="AV2350" t="s">
        <v>479</v>
      </c>
      <c r="AW2350" t="s">
        <v>480</v>
      </c>
      <c r="BA2350" t="s">
        <v>481</v>
      </c>
      <c r="BB2350" t="s">
        <v>64</v>
      </c>
    </row>
    <row r="2351" spans="1:54" x14ac:dyDescent="0.3">
      <c r="A2351">
        <v>108</v>
      </c>
      <c r="B2351" t="s">
        <v>482</v>
      </c>
      <c r="C2351" s="1">
        <v>40901</v>
      </c>
      <c r="D2351">
        <v>12</v>
      </c>
      <c r="E2351" t="s">
        <v>390</v>
      </c>
      <c r="F2351" t="s">
        <v>206</v>
      </c>
      <c r="G2351">
        <v>1</v>
      </c>
      <c r="H2351">
        <v>2011</v>
      </c>
      <c r="I2351" t="s">
        <v>483</v>
      </c>
      <c r="J2351" t="s">
        <v>484</v>
      </c>
      <c r="K2351" t="s">
        <v>336</v>
      </c>
      <c r="L2351">
        <v>0</v>
      </c>
      <c r="M2351" t="s">
        <v>58</v>
      </c>
      <c r="N2351" t="s">
        <v>9662</v>
      </c>
      <c r="AE2351">
        <v>0</v>
      </c>
      <c r="AH2351" t="s">
        <v>30</v>
      </c>
      <c r="AP2351" t="s">
        <v>38</v>
      </c>
      <c r="AV2351" t="s">
        <v>485</v>
      </c>
      <c r="AW2351" t="s">
        <v>486</v>
      </c>
      <c r="BA2351" t="s">
        <v>487</v>
      </c>
      <c r="BB2351" t="s">
        <v>64</v>
      </c>
    </row>
    <row r="2352" spans="1:54" x14ac:dyDescent="0.3">
      <c r="A2352">
        <v>118</v>
      </c>
      <c r="B2352" t="s">
        <v>522</v>
      </c>
      <c r="C2352" s="1">
        <v>40912</v>
      </c>
      <c r="D2352">
        <v>1</v>
      </c>
      <c r="E2352" t="s">
        <v>500</v>
      </c>
      <c r="F2352" t="s">
        <v>169</v>
      </c>
      <c r="G2352">
        <v>0</v>
      </c>
      <c r="H2352">
        <v>2012</v>
      </c>
      <c r="I2352" t="s">
        <v>523</v>
      </c>
      <c r="J2352" t="s">
        <v>80</v>
      </c>
      <c r="K2352" t="s">
        <v>81</v>
      </c>
      <c r="L2352">
        <v>0</v>
      </c>
      <c r="M2352" t="s">
        <v>58</v>
      </c>
      <c r="N2352" t="s">
        <v>9662</v>
      </c>
      <c r="AH2352" t="s">
        <v>30</v>
      </c>
      <c r="AO2352" t="s">
        <v>59</v>
      </c>
      <c r="AU2352" t="s">
        <v>524</v>
      </c>
      <c r="AV2352" t="s">
        <v>515</v>
      </c>
      <c r="AW2352" t="s">
        <v>517</v>
      </c>
      <c r="AX2352" t="s">
        <v>525</v>
      </c>
      <c r="BA2352" t="s">
        <v>85</v>
      </c>
      <c r="BB2352" t="s">
        <v>64</v>
      </c>
    </row>
    <row r="2353" spans="1:54" x14ac:dyDescent="0.3">
      <c r="A2353">
        <v>156</v>
      </c>
      <c r="B2353" t="s">
        <v>691</v>
      </c>
      <c r="C2353" s="1">
        <v>40950</v>
      </c>
      <c r="D2353">
        <v>2</v>
      </c>
      <c r="E2353" t="s">
        <v>650</v>
      </c>
      <c r="F2353" t="s">
        <v>206</v>
      </c>
      <c r="G2353">
        <v>1</v>
      </c>
      <c r="H2353">
        <v>2012</v>
      </c>
      <c r="I2353" t="s">
        <v>692</v>
      </c>
      <c r="J2353" t="s">
        <v>80</v>
      </c>
      <c r="K2353" t="s">
        <v>81</v>
      </c>
      <c r="L2353">
        <v>3</v>
      </c>
      <c r="M2353" t="s">
        <v>58</v>
      </c>
      <c r="N2353" t="s">
        <v>9662</v>
      </c>
      <c r="AE2353">
        <v>3</v>
      </c>
      <c r="AJ2353" t="s">
        <v>32</v>
      </c>
      <c r="AT2353" t="s">
        <v>75</v>
      </c>
      <c r="AV2353" t="s">
        <v>693</v>
      </c>
      <c r="BA2353" t="s">
        <v>85</v>
      </c>
      <c r="BB2353" t="s">
        <v>64</v>
      </c>
    </row>
    <row r="2354" spans="1:54" x14ac:dyDescent="0.3">
      <c r="A2354">
        <v>157</v>
      </c>
      <c r="B2354" t="s">
        <v>694</v>
      </c>
      <c r="C2354" s="1">
        <v>40950</v>
      </c>
      <c r="D2354">
        <v>2</v>
      </c>
      <c r="E2354" t="s">
        <v>650</v>
      </c>
      <c r="F2354" t="s">
        <v>206</v>
      </c>
      <c r="G2354">
        <v>0</v>
      </c>
      <c r="H2354">
        <v>2012</v>
      </c>
      <c r="I2354" t="s">
        <v>695</v>
      </c>
      <c r="J2354" t="s">
        <v>696</v>
      </c>
      <c r="K2354" t="s">
        <v>81</v>
      </c>
      <c r="L2354">
        <v>7</v>
      </c>
      <c r="M2354" t="s">
        <v>58</v>
      </c>
      <c r="N2354" t="s">
        <v>9662</v>
      </c>
      <c r="AE2354">
        <v>7</v>
      </c>
      <c r="AI2354" t="s">
        <v>31</v>
      </c>
      <c r="AM2354" t="s">
        <v>82</v>
      </c>
      <c r="AT2354" t="s">
        <v>75</v>
      </c>
      <c r="AV2354" t="s">
        <v>697</v>
      </c>
      <c r="AW2354" t="s">
        <v>698</v>
      </c>
      <c r="BA2354" t="s">
        <v>699</v>
      </c>
      <c r="BB2354" t="s">
        <v>64</v>
      </c>
    </row>
    <row r="2355" spans="1:54" x14ac:dyDescent="0.3">
      <c r="A2355">
        <v>158</v>
      </c>
      <c r="B2355" t="s">
        <v>700</v>
      </c>
      <c r="C2355" s="1">
        <v>40950</v>
      </c>
      <c r="D2355">
        <v>2</v>
      </c>
      <c r="E2355" t="s">
        <v>650</v>
      </c>
      <c r="F2355" t="s">
        <v>206</v>
      </c>
      <c r="G2355">
        <v>0</v>
      </c>
      <c r="H2355">
        <v>2012</v>
      </c>
      <c r="I2355" t="s">
        <v>465</v>
      </c>
      <c r="J2355" t="s">
        <v>465</v>
      </c>
      <c r="K2355" t="s">
        <v>336</v>
      </c>
      <c r="L2355">
        <v>2</v>
      </c>
      <c r="M2355" t="s">
        <v>58</v>
      </c>
      <c r="N2355" t="s">
        <v>9662</v>
      </c>
      <c r="X2355">
        <v>2</v>
      </c>
      <c r="AI2355" t="s">
        <v>31</v>
      </c>
      <c r="AM2355" t="s">
        <v>82</v>
      </c>
      <c r="AT2355" t="s">
        <v>75</v>
      </c>
      <c r="AU2355" t="s">
        <v>701</v>
      </c>
      <c r="AV2355" t="s">
        <v>702</v>
      </c>
      <c r="AW2355" t="s">
        <v>703</v>
      </c>
      <c r="BA2355" t="s">
        <v>467</v>
      </c>
      <c r="BB2355" t="s">
        <v>64</v>
      </c>
    </row>
    <row r="2356" spans="1:54" x14ac:dyDescent="0.3">
      <c r="A2356">
        <v>174</v>
      </c>
      <c r="B2356" t="s">
        <v>768</v>
      </c>
      <c r="C2356" s="1">
        <v>40963</v>
      </c>
      <c r="D2356">
        <v>2</v>
      </c>
      <c r="E2356" t="s">
        <v>650</v>
      </c>
      <c r="F2356" t="s">
        <v>203</v>
      </c>
      <c r="G2356">
        <v>0</v>
      </c>
      <c r="H2356">
        <v>2012</v>
      </c>
      <c r="I2356" t="s">
        <v>607</v>
      </c>
      <c r="J2356" t="s">
        <v>443</v>
      </c>
      <c r="K2356" t="s">
        <v>430</v>
      </c>
      <c r="L2356">
        <v>5</v>
      </c>
      <c r="M2356" t="s">
        <v>58</v>
      </c>
      <c r="N2356" t="s">
        <v>9662</v>
      </c>
      <c r="AE2356">
        <v>5</v>
      </c>
      <c r="AI2356" t="s">
        <v>31</v>
      </c>
      <c r="AM2356" t="s">
        <v>82</v>
      </c>
      <c r="AO2356" t="s">
        <v>59</v>
      </c>
      <c r="AQ2356" t="s">
        <v>39</v>
      </c>
      <c r="AU2356" t="s">
        <v>769</v>
      </c>
      <c r="AV2356" t="s">
        <v>770</v>
      </c>
      <c r="AW2356" t="s">
        <v>771</v>
      </c>
      <c r="BA2356" t="s">
        <v>448</v>
      </c>
      <c r="BB2356" t="s">
        <v>64</v>
      </c>
    </row>
    <row r="2357" spans="1:54" x14ac:dyDescent="0.3">
      <c r="A2357">
        <v>181</v>
      </c>
      <c r="B2357" t="s">
        <v>791</v>
      </c>
      <c r="C2357" s="1">
        <v>40965</v>
      </c>
      <c r="D2357">
        <v>2</v>
      </c>
      <c r="E2357" t="s">
        <v>650</v>
      </c>
      <c r="F2357" t="s">
        <v>56</v>
      </c>
      <c r="G2357">
        <v>0</v>
      </c>
      <c r="H2357">
        <v>2012</v>
      </c>
      <c r="I2357" t="s">
        <v>792</v>
      </c>
      <c r="J2357" t="s">
        <v>793</v>
      </c>
      <c r="K2357" t="s">
        <v>65</v>
      </c>
      <c r="L2357">
        <v>2</v>
      </c>
      <c r="M2357" t="s">
        <v>58</v>
      </c>
      <c r="N2357" t="s">
        <v>9662</v>
      </c>
      <c r="AE2357">
        <v>2</v>
      </c>
      <c r="AI2357" t="s">
        <v>31</v>
      </c>
      <c r="AT2357" t="s">
        <v>75</v>
      </c>
      <c r="AV2357" t="s">
        <v>786</v>
      </c>
      <c r="AW2357" t="s">
        <v>794</v>
      </c>
      <c r="AX2357" t="s">
        <v>795</v>
      </c>
      <c r="BA2357" t="s">
        <v>796</v>
      </c>
      <c r="BB2357" t="s">
        <v>64</v>
      </c>
    </row>
    <row r="2358" spans="1:54" x14ac:dyDescent="0.3">
      <c r="A2358">
        <v>190</v>
      </c>
      <c r="B2358" t="s">
        <v>835</v>
      </c>
      <c r="C2358" s="1">
        <v>40971</v>
      </c>
      <c r="D2358">
        <v>3</v>
      </c>
      <c r="E2358" t="s">
        <v>828</v>
      </c>
      <c r="F2358" t="s">
        <v>206</v>
      </c>
      <c r="G2358">
        <v>1</v>
      </c>
      <c r="H2358">
        <v>2012</v>
      </c>
      <c r="I2358" t="s">
        <v>836</v>
      </c>
      <c r="J2358" t="s">
        <v>80</v>
      </c>
      <c r="K2358" t="s">
        <v>81</v>
      </c>
      <c r="L2358">
        <v>3</v>
      </c>
      <c r="M2358" t="s">
        <v>58</v>
      </c>
      <c r="N2358" t="s">
        <v>9662</v>
      </c>
      <c r="AE2358">
        <v>3</v>
      </c>
      <c r="AI2358" t="s">
        <v>31</v>
      </c>
      <c r="AT2358" t="s">
        <v>75</v>
      </c>
      <c r="AV2358" t="s">
        <v>837</v>
      </c>
      <c r="AW2358" t="s">
        <v>838</v>
      </c>
      <c r="BA2358" t="s">
        <v>85</v>
      </c>
      <c r="BB2358" t="s">
        <v>64</v>
      </c>
    </row>
    <row r="2359" spans="1:54" x14ac:dyDescent="0.3">
      <c r="A2359">
        <v>194</v>
      </c>
      <c r="B2359" t="s">
        <v>851</v>
      </c>
      <c r="C2359" s="1">
        <v>40973</v>
      </c>
      <c r="D2359">
        <v>3</v>
      </c>
      <c r="E2359" t="s">
        <v>828</v>
      </c>
      <c r="F2359" t="s">
        <v>73</v>
      </c>
      <c r="G2359">
        <v>0</v>
      </c>
      <c r="H2359">
        <v>2012</v>
      </c>
      <c r="I2359" t="s">
        <v>852</v>
      </c>
      <c r="J2359" t="s">
        <v>443</v>
      </c>
      <c r="K2359" t="s">
        <v>430</v>
      </c>
      <c r="L2359">
        <v>4</v>
      </c>
      <c r="M2359" t="s">
        <v>58</v>
      </c>
      <c r="N2359" t="s">
        <v>9662</v>
      </c>
      <c r="W2359">
        <v>4</v>
      </c>
      <c r="AI2359" t="s">
        <v>31</v>
      </c>
      <c r="AM2359" t="s">
        <v>82</v>
      </c>
      <c r="AT2359" t="s">
        <v>75</v>
      </c>
      <c r="AV2359" t="s">
        <v>853</v>
      </c>
      <c r="AW2359" t="s">
        <v>854</v>
      </c>
      <c r="BA2359" t="s">
        <v>448</v>
      </c>
      <c r="BB2359" t="s">
        <v>64</v>
      </c>
    </row>
    <row r="2360" spans="1:54" x14ac:dyDescent="0.3">
      <c r="A2360">
        <v>227</v>
      </c>
      <c r="B2360" t="s">
        <v>989</v>
      </c>
      <c r="C2360" s="1">
        <v>41007</v>
      </c>
      <c r="D2360">
        <v>4</v>
      </c>
      <c r="E2360" t="s">
        <v>949</v>
      </c>
      <c r="F2360" t="s">
        <v>56</v>
      </c>
      <c r="G2360">
        <v>1</v>
      </c>
      <c r="H2360">
        <v>2012</v>
      </c>
      <c r="I2360" t="s">
        <v>990</v>
      </c>
      <c r="J2360" t="s">
        <v>185</v>
      </c>
      <c r="K2360" t="s">
        <v>65</v>
      </c>
      <c r="L2360">
        <v>38</v>
      </c>
      <c r="M2360" t="s">
        <v>58</v>
      </c>
      <c r="N2360" t="s">
        <v>9662</v>
      </c>
      <c r="AE2360">
        <v>38</v>
      </c>
      <c r="AH2360" t="s">
        <v>30</v>
      </c>
      <c r="AS2360" t="s">
        <v>41</v>
      </c>
      <c r="AV2360" t="s">
        <v>991</v>
      </c>
      <c r="AW2360" t="s">
        <v>992</v>
      </c>
      <c r="AX2360" t="s">
        <v>993</v>
      </c>
      <c r="BA2360" t="s">
        <v>187</v>
      </c>
      <c r="BB2360" t="s">
        <v>64</v>
      </c>
    </row>
    <row r="2361" spans="1:54" x14ac:dyDescent="0.3">
      <c r="A2361">
        <v>230</v>
      </c>
      <c r="B2361" t="s">
        <v>1004</v>
      </c>
      <c r="C2361" s="1">
        <v>41009</v>
      </c>
      <c r="D2361">
        <v>4</v>
      </c>
      <c r="E2361" t="s">
        <v>949</v>
      </c>
      <c r="F2361" t="s">
        <v>100</v>
      </c>
      <c r="G2361">
        <v>1</v>
      </c>
      <c r="H2361">
        <v>2012</v>
      </c>
      <c r="I2361" t="s">
        <v>1005</v>
      </c>
      <c r="J2361" t="s">
        <v>879</v>
      </c>
      <c r="K2361" t="s">
        <v>81</v>
      </c>
      <c r="L2361">
        <v>10</v>
      </c>
      <c r="M2361" t="s">
        <v>58</v>
      </c>
      <c r="N2361" t="s">
        <v>9662</v>
      </c>
      <c r="V2361">
        <v>5</v>
      </c>
      <c r="W2361">
        <v>2</v>
      </c>
      <c r="AE2361">
        <v>3</v>
      </c>
      <c r="AI2361" t="s">
        <v>31</v>
      </c>
      <c r="AO2361" t="s">
        <v>59</v>
      </c>
      <c r="AU2361" t="s">
        <v>1006</v>
      </c>
      <c r="AV2361" t="s">
        <v>1007</v>
      </c>
      <c r="AW2361" t="s">
        <v>1008</v>
      </c>
      <c r="AX2361" t="s">
        <v>1009</v>
      </c>
      <c r="BA2361" t="s">
        <v>882</v>
      </c>
      <c r="BB2361" t="s">
        <v>64</v>
      </c>
    </row>
    <row r="2362" spans="1:54" x14ac:dyDescent="0.3">
      <c r="A2362">
        <v>235</v>
      </c>
      <c r="B2362" t="s">
        <v>1026</v>
      </c>
      <c r="C2362" s="1">
        <v>41015</v>
      </c>
      <c r="D2362">
        <v>4</v>
      </c>
      <c r="E2362" t="s">
        <v>949</v>
      </c>
      <c r="F2362" t="s">
        <v>73</v>
      </c>
      <c r="G2362">
        <v>0</v>
      </c>
      <c r="H2362">
        <v>2012</v>
      </c>
      <c r="I2362" t="s">
        <v>1027</v>
      </c>
      <c r="J2362" t="s">
        <v>80</v>
      </c>
      <c r="K2362" t="s">
        <v>81</v>
      </c>
      <c r="L2362">
        <v>2</v>
      </c>
      <c r="M2362" t="s">
        <v>58</v>
      </c>
      <c r="N2362" t="s">
        <v>9662</v>
      </c>
      <c r="AE2362">
        <v>2</v>
      </c>
      <c r="AI2362" t="s">
        <v>31</v>
      </c>
      <c r="AM2362" t="s">
        <v>82</v>
      </c>
      <c r="AT2362" t="s">
        <v>75</v>
      </c>
      <c r="AV2362" t="s">
        <v>1017</v>
      </c>
      <c r="BA2362" t="s">
        <v>85</v>
      </c>
      <c r="BB2362" t="s">
        <v>64</v>
      </c>
    </row>
    <row r="2363" spans="1:54" x14ac:dyDescent="0.3">
      <c r="A2363">
        <v>241</v>
      </c>
      <c r="B2363" t="s">
        <v>1045</v>
      </c>
      <c r="C2363" s="1">
        <v>41025</v>
      </c>
      <c r="D2363">
        <v>4</v>
      </c>
      <c r="E2363" t="s">
        <v>949</v>
      </c>
      <c r="F2363" t="s">
        <v>88</v>
      </c>
      <c r="G2363">
        <v>0</v>
      </c>
      <c r="H2363">
        <v>2012</v>
      </c>
      <c r="J2363" t="s">
        <v>185</v>
      </c>
      <c r="K2363" t="s">
        <v>65</v>
      </c>
      <c r="L2363">
        <v>6</v>
      </c>
      <c r="M2363" t="s">
        <v>58</v>
      </c>
      <c r="N2363" t="s">
        <v>9662</v>
      </c>
      <c r="AD2363">
        <v>0</v>
      </c>
      <c r="AE2363">
        <v>6</v>
      </c>
      <c r="AH2363" t="s">
        <v>30</v>
      </c>
      <c r="AK2363" t="s">
        <v>33</v>
      </c>
      <c r="AT2363" t="s">
        <v>75</v>
      </c>
      <c r="AU2363" t="s">
        <v>1046</v>
      </c>
      <c r="AV2363" t="s">
        <v>1047</v>
      </c>
      <c r="AW2363" t="s">
        <v>1048</v>
      </c>
      <c r="AX2363" t="s">
        <v>1049</v>
      </c>
      <c r="BA2363" t="s">
        <v>187</v>
      </c>
      <c r="BB2363" t="s">
        <v>64</v>
      </c>
    </row>
    <row r="2364" spans="1:54" x14ac:dyDescent="0.3">
      <c r="A2364">
        <v>247</v>
      </c>
      <c r="B2364" t="s">
        <v>1067</v>
      </c>
      <c r="C2364" s="1">
        <v>41029</v>
      </c>
      <c r="D2364">
        <v>4</v>
      </c>
      <c r="E2364" t="s">
        <v>949</v>
      </c>
      <c r="F2364" t="s">
        <v>73</v>
      </c>
      <c r="G2364">
        <v>1</v>
      </c>
      <c r="H2364">
        <v>2012</v>
      </c>
      <c r="I2364" t="s">
        <v>1068</v>
      </c>
      <c r="J2364" t="s">
        <v>1069</v>
      </c>
      <c r="K2364" t="s">
        <v>1070</v>
      </c>
      <c r="L2364">
        <v>11</v>
      </c>
      <c r="M2364" t="s">
        <v>58</v>
      </c>
      <c r="N2364" t="s">
        <v>9662</v>
      </c>
      <c r="AE2364">
        <v>11</v>
      </c>
      <c r="AH2364" t="s">
        <v>30</v>
      </c>
      <c r="AK2364" t="s">
        <v>33</v>
      </c>
      <c r="AM2364" t="s">
        <v>82</v>
      </c>
      <c r="AO2364" t="s">
        <v>59</v>
      </c>
      <c r="AS2364" t="s">
        <v>41</v>
      </c>
      <c r="AU2364" t="s">
        <v>1071</v>
      </c>
      <c r="AV2364" t="s">
        <v>1072</v>
      </c>
      <c r="AW2364" t="s">
        <v>1073</v>
      </c>
      <c r="AX2364" t="s">
        <v>1074</v>
      </c>
      <c r="BA2364" t="s">
        <v>1075</v>
      </c>
      <c r="BB2364" t="s">
        <v>64</v>
      </c>
    </row>
    <row r="2365" spans="1:54" x14ac:dyDescent="0.3">
      <c r="A2365">
        <v>255</v>
      </c>
      <c r="B2365" t="s">
        <v>1104</v>
      </c>
      <c r="C2365" s="1">
        <v>41040</v>
      </c>
      <c r="D2365">
        <v>5</v>
      </c>
      <c r="E2365" t="s">
        <v>55</v>
      </c>
      <c r="F2365" t="s">
        <v>203</v>
      </c>
      <c r="G2365">
        <v>0</v>
      </c>
      <c r="H2365">
        <v>2012</v>
      </c>
      <c r="I2365" t="s">
        <v>1105</v>
      </c>
      <c r="J2365" t="s">
        <v>1106</v>
      </c>
      <c r="K2365" t="s">
        <v>57</v>
      </c>
      <c r="L2365">
        <v>6</v>
      </c>
      <c r="M2365" t="s">
        <v>58</v>
      </c>
      <c r="N2365" t="s">
        <v>9662</v>
      </c>
      <c r="W2365">
        <v>4</v>
      </c>
      <c r="AE2365">
        <v>2</v>
      </c>
      <c r="AH2365" t="s">
        <v>30</v>
      </c>
      <c r="AO2365" t="s">
        <v>59</v>
      </c>
      <c r="AR2365" t="s">
        <v>40</v>
      </c>
      <c r="AV2365" t="s">
        <v>1107</v>
      </c>
      <c r="AW2365" t="s">
        <v>1100</v>
      </c>
      <c r="BA2365" t="s">
        <v>1108</v>
      </c>
      <c r="BB2365" t="s">
        <v>64</v>
      </c>
    </row>
    <row r="2366" spans="1:54" x14ac:dyDescent="0.3">
      <c r="A2366">
        <v>259</v>
      </c>
      <c r="B2366" t="s">
        <v>1119</v>
      </c>
      <c r="C2366" s="1">
        <v>41042</v>
      </c>
      <c r="D2366">
        <v>5</v>
      </c>
      <c r="E2366" t="s">
        <v>55</v>
      </c>
      <c r="F2366" t="s">
        <v>56</v>
      </c>
      <c r="G2366">
        <v>1</v>
      </c>
      <c r="H2366">
        <v>2012</v>
      </c>
      <c r="I2366" t="s">
        <v>1120</v>
      </c>
      <c r="J2366" t="s">
        <v>443</v>
      </c>
      <c r="K2366" t="s">
        <v>430</v>
      </c>
      <c r="L2366">
        <v>5</v>
      </c>
      <c r="M2366" t="s">
        <v>58</v>
      </c>
      <c r="N2366" t="s">
        <v>9662</v>
      </c>
      <c r="AE2366">
        <v>5</v>
      </c>
      <c r="AI2366" t="s">
        <v>31</v>
      </c>
      <c r="AN2366" t="s">
        <v>36</v>
      </c>
      <c r="AV2366" t="s">
        <v>1121</v>
      </c>
      <c r="AW2366" t="s">
        <v>1122</v>
      </c>
      <c r="BA2366" t="s">
        <v>448</v>
      </c>
      <c r="BB2366" t="s">
        <v>64</v>
      </c>
    </row>
    <row r="2367" spans="1:54" x14ac:dyDescent="0.3">
      <c r="A2367">
        <v>264</v>
      </c>
      <c r="B2367" t="s">
        <v>1137</v>
      </c>
      <c r="C2367" s="1">
        <v>41051</v>
      </c>
      <c r="D2367">
        <v>5</v>
      </c>
      <c r="E2367" t="s">
        <v>55</v>
      </c>
      <c r="F2367" t="s">
        <v>100</v>
      </c>
      <c r="G2367">
        <v>1</v>
      </c>
      <c r="H2367">
        <v>2012</v>
      </c>
      <c r="I2367" t="s">
        <v>1138</v>
      </c>
      <c r="J2367" t="s">
        <v>80</v>
      </c>
      <c r="K2367" t="s">
        <v>81</v>
      </c>
      <c r="L2367">
        <v>4</v>
      </c>
      <c r="M2367" t="s">
        <v>58</v>
      </c>
      <c r="N2367" t="s">
        <v>9662</v>
      </c>
      <c r="V2367">
        <v>2</v>
      </c>
      <c r="W2367">
        <v>2</v>
      </c>
      <c r="AH2367" t="s">
        <v>30</v>
      </c>
      <c r="AI2367" t="s">
        <v>31</v>
      </c>
      <c r="AT2367" t="s">
        <v>75</v>
      </c>
      <c r="AU2367" t="s">
        <v>1139</v>
      </c>
      <c r="AV2367" t="s">
        <v>1140</v>
      </c>
      <c r="AW2367" t="s">
        <v>1141</v>
      </c>
      <c r="AX2367" t="s">
        <v>1142</v>
      </c>
      <c r="BA2367" t="s">
        <v>85</v>
      </c>
      <c r="BB2367" t="s">
        <v>64</v>
      </c>
    </row>
    <row r="2368" spans="1:54" x14ac:dyDescent="0.3">
      <c r="A2368">
        <v>266</v>
      </c>
      <c r="B2368" t="s">
        <v>1146</v>
      </c>
      <c r="C2368" s="1">
        <v>41055</v>
      </c>
      <c r="D2368">
        <v>5</v>
      </c>
      <c r="E2368" t="s">
        <v>55</v>
      </c>
      <c r="F2368" t="s">
        <v>206</v>
      </c>
      <c r="G2368">
        <v>2</v>
      </c>
      <c r="H2368">
        <v>2012</v>
      </c>
      <c r="I2368" t="s">
        <v>435</v>
      </c>
      <c r="J2368" t="s">
        <v>443</v>
      </c>
      <c r="K2368" t="s">
        <v>430</v>
      </c>
      <c r="L2368">
        <v>4</v>
      </c>
      <c r="M2368" t="s">
        <v>58</v>
      </c>
      <c r="N2368" t="s">
        <v>9662</v>
      </c>
      <c r="AE2368">
        <v>4</v>
      </c>
      <c r="AI2368" t="s">
        <v>31</v>
      </c>
      <c r="AN2368" t="s">
        <v>36</v>
      </c>
      <c r="AV2368" t="s">
        <v>1147</v>
      </c>
      <c r="AW2368" t="s">
        <v>1148</v>
      </c>
      <c r="BA2368" t="s">
        <v>448</v>
      </c>
      <c r="BB2368" t="s">
        <v>64</v>
      </c>
    </row>
    <row r="2369" spans="1:54" x14ac:dyDescent="0.3">
      <c r="A2369">
        <v>267</v>
      </c>
      <c r="B2369" t="s">
        <v>700</v>
      </c>
      <c r="C2369" s="1">
        <v>41056</v>
      </c>
      <c r="D2369">
        <v>5</v>
      </c>
      <c r="E2369" t="s">
        <v>55</v>
      </c>
      <c r="F2369" t="s">
        <v>56</v>
      </c>
      <c r="G2369">
        <v>1</v>
      </c>
      <c r="H2369">
        <v>2012</v>
      </c>
      <c r="I2369" t="s">
        <v>465</v>
      </c>
      <c r="J2369" t="s">
        <v>465</v>
      </c>
      <c r="K2369" t="s">
        <v>336</v>
      </c>
      <c r="L2369">
        <v>2</v>
      </c>
      <c r="M2369" t="s">
        <v>58</v>
      </c>
      <c r="N2369" t="s">
        <v>9662</v>
      </c>
      <c r="X2369">
        <v>2</v>
      </c>
      <c r="AI2369" t="s">
        <v>31</v>
      </c>
      <c r="AM2369" t="s">
        <v>82</v>
      </c>
      <c r="AQ2369" t="s">
        <v>39</v>
      </c>
      <c r="AV2369" t="s">
        <v>1149</v>
      </c>
      <c r="AW2369" t="s">
        <v>1150</v>
      </c>
      <c r="BA2369" t="s">
        <v>467</v>
      </c>
      <c r="BB2369" t="s">
        <v>64</v>
      </c>
    </row>
    <row r="2370" spans="1:54" x14ac:dyDescent="0.3">
      <c r="A2370">
        <v>268</v>
      </c>
      <c r="B2370" t="s">
        <v>1151</v>
      </c>
      <c r="C2370" s="1">
        <v>41059</v>
      </c>
      <c r="D2370">
        <v>5</v>
      </c>
      <c r="E2370" t="s">
        <v>55</v>
      </c>
      <c r="F2370" t="s">
        <v>169</v>
      </c>
      <c r="G2370">
        <v>1</v>
      </c>
      <c r="H2370">
        <v>2012</v>
      </c>
      <c r="I2370" t="s">
        <v>1152</v>
      </c>
      <c r="J2370" t="s">
        <v>80</v>
      </c>
      <c r="K2370" t="s">
        <v>81</v>
      </c>
      <c r="L2370">
        <v>12</v>
      </c>
      <c r="M2370" t="s">
        <v>58</v>
      </c>
      <c r="N2370" t="s">
        <v>9662</v>
      </c>
      <c r="V2370">
        <v>2</v>
      </c>
      <c r="AE2370">
        <v>10</v>
      </c>
      <c r="AI2370" t="s">
        <v>31</v>
      </c>
      <c r="AT2370" t="s">
        <v>75</v>
      </c>
      <c r="AU2370" t="s">
        <v>1153</v>
      </c>
      <c r="AV2370" t="s">
        <v>1154</v>
      </c>
      <c r="AW2370" t="s">
        <v>1155</v>
      </c>
      <c r="BA2370" t="s">
        <v>85</v>
      </c>
      <c r="BB2370" t="s">
        <v>64</v>
      </c>
    </row>
    <row r="2371" spans="1:54" x14ac:dyDescent="0.3">
      <c r="A2371">
        <v>270</v>
      </c>
      <c r="B2371" t="s">
        <v>1162</v>
      </c>
      <c r="C2371" s="1">
        <v>41061</v>
      </c>
      <c r="D2371">
        <v>6</v>
      </c>
      <c r="E2371" t="s">
        <v>87</v>
      </c>
      <c r="F2371" t="s">
        <v>203</v>
      </c>
      <c r="G2371">
        <v>0</v>
      </c>
      <c r="H2371">
        <v>2012</v>
      </c>
      <c r="I2371" t="s">
        <v>715</v>
      </c>
      <c r="J2371" t="s">
        <v>80</v>
      </c>
      <c r="K2371" t="s">
        <v>81</v>
      </c>
      <c r="L2371">
        <v>3</v>
      </c>
      <c r="M2371" t="s">
        <v>58</v>
      </c>
      <c r="N2371" t="s">
        <v>9662</v>
      </c>
      <c r="AE2371">
        <v>3</v>
      </c>
      <c r="AI2371" t="s">
        <v>31</v>
      </c>
      <c r="AN2371" t="s">
        <v>36</v>
      </c>
      <c r="AU2371" t="s">
        <v>741</v>
      </c>
      <c r="AV2371" t="s">
        <v>1163</v>
      </c>
      <c r="BA2371" t="s">
        <v>85</v>
      </c>
      <c r="BB2371" t="s">
        <v>64</v>
      </c>
    </row>
    <row r="2372" spans="1:54" x14ac:dyDescent="0.3">
      <c r="A2372">
        <v>271</v>
      </c>
      <c r="B2372" t="s">
        <v>1164</v>
      </c>
      <c r="C2372" s="1">
        <v>41061</v>
      </c>
      <c r="D2372">
        <v>6</v>
      </c>
      <c r="E2372" t="s">
        <v>87</v>
      </c>
      <c r="F2372" t="s">
        <v>203</v>
      </c>
      <c r="G2372">
        <v>0</v>
      </c>
      <c r="H2372">
        <v>2012</v>
      </c>
      <c r="I2372" t="s">
        <v>1165</v>
      </c>
      <c r="J2372" t="s">
        <v>80</v>
      </c>
      <c r="K2372" t="s">
        <v>81</v>
      </c>
      <c r="L2372">
        <v>2</v>
      </c>
      <c r="M2372" t="s">
        <v>58</v>
      </c>
      <c r="N2372" t="s">
        <v>9662</v>
      </c>
      <c r="AE2372">
        <v>2</v>
      </c>
      <c r="AJ2372" t="s">
        <v>32</v>
      </c>
      <c r="AM2372" t="s">
        <v>82</v>
      </c>
      <c r="AT2372" t="s">
        <v>75</v>
      </c>
      <c r="AU2372" t="s">
        <v>1166</v>
      </c>
      <c r="AV2372" t="s">
        <v>1167</v>
      </c>
      <c r="AW2372" t="s">
        <v>1168</v>
      </c>
      <c r="BA2372" t="s">
        <v>85</v>
      </c>
      <c r="BB2372" t="s">
        <v>64</v>
      </c>
    </row>
    <row r="2373" spans="1:54" x14ac:dyDescent="0.3">
      <c r="A2373">
        <v>275</v>
      </c>
      <c r="B2373" t="s">
        <v>1179</v>
      </c>
      <c r="C2373" s="1">
        <v>41068</v>
      </c>
      <c r="D2373">
        <v>6</v>
      </c>
      <c r="E2373" t="s">
        <v>87</v>
      </c>
      <c r="F2373" t="s">
        <v>203</v>
      </c>
      <c r="G2373">
        <v>2</v>
      </c>
      <c r="H2373">
        <v>2012</v>
      </c>
      <c r="I2373" t="s">
        <v>80</v>
      </c>
      <c r="J2373" t="s">
        <v>80</v>
      </c>
      <c r="K2373" t="s">
        <v>81</v>
      </c>
      <c r="L2373">
        <v>8</v>
      </c>
      <c r="M2373" t="s">
        <v>58</v>
      </c>
      <c r="N2373" t="s">
        <v>9662</v>
      </c>
      <c r="V2373">
        <v>2</v>
      </c>
      <c r="W2373">
        <v>2</v>
      </c>
      <c r="AE2373">
        <v>4</v>
      </c>
      <c r="AH2373" t="s">
        <v>30</v>
      </c>
      <c r="AO2373" t="s">
        <v>59</v>
      </c>
      <c r="AT2373" t="s">
        <v>75</v>
      </c>
      <c r="AV2373" t="s">
        <v>1180</v>
      </c>
      <c r="AW2373" t="s">
        <v>1181</v>
      </c>
      <c r="AX2373" t="s">
        <v>1182</v>
      </c>
      <c r="BA2373" t="s">
        <v>85</v>
      </c>
      <c r="BB2373" t="s">
        <v>64</v>
      </c>
    </row>
    <row r="2374" spans="1:54" x14ac:dyDescent="0.3">
      <c r="A2374">
        <v>296</v>
      </c>
      <c r="B2374" t="s">
        <v>1260</v>
      </c>
      <c r="C2374" s="1">
        <v>41113</v>
      </c>
      <c r="D2374">
        <v>7</v>
      </c>
      <c r="E2374" t="s">
        <v>154</v>
      </c>
      <c r="F2374" t="s">
        <v>73</v>
      </c>
      <c r="G2374">
        <v>1</v>
      </c>
      <c r="H2374">
        <v>2012</v>
      </c>
      <c r="I2374" t="s">
        <v>1261</v>
      </c>
      <c r="J2374" t="s">
        <v>80</v>
      </c>
      <c r="K2374" t="s">
        <v>81</v>
      </c>
      <c r="L2374">
        <v>5</v>
      </c>
      <c r="M2374" t="s">
        <v>58</v>
      </c>
      <c r="N2374" t="s">
        <v>9662</v>
      </c>
      <c r="W2374">
        <v>2</v>
      </c>
      <c r="AE2374">
        <v>3</v>
      </c>
      <c r="AI2374" t="s">
        <v>31</v>
      </c>
      <c r="AO2374" t="s">
        <v>59</v>
      </c>
      <c r="AT2374" t="s">
        <v>75</v>
      </c>
      <c r="AU2374" t="s">
        <v>741</v>
      </c>
      <c r="AV2374" t="s">
        <v>1262</v>
      </c>
      <c r="BA2374" t="s">
        <v>85</v>
      </c>
      <c r="BB2374" t="s">
        <v>64</v>
      </c>
    </row>
    <row r="2375" spans="1:54" x14ac:dyDescent="0.3">
      <c r="A2375">
        <v>306</v>
      </c>
      <c r="B2375" t="s">
        <v>1300</v>
      </c>
      <c r="C2375" s="1">
        <v>41125</v>
      </c>
      <c r="D2375">
        <v>8</v>
      </c>
      <c r="E2375" t="s">
        <v>212</v>
      </c>
      <c r="F2375" t="s">
        <v>206</v>
      </c>
      <c r="G2375">
        <v>1</v>
      </c>
      <c r="H2375">
        <v>2012</v>
      </c>
      <c r="J2375" t="s">
        <v>80</v>
      </c>
      <c r="K2375" t="s">
        <v>81</v>
      </c>
      <c r="L2375">
        <v>5</v>
      </c>
      <c r="M2375" t="s">
        <v>58</v>
      </c>
      <c r="N2375" t="s">
        <v>9662</v>
      </c>
      <c r="AE2375">
        <v>5</v>
      </c>
      <c r="AI2375" t="s">
        <v>31</v>
      </c>
      <c r="AT2375" t="s">
        <v>75</v>
      </c>
      <c r="AU2375" t="s">
        <v>1301</v>
      </c>
      <c r="AV2375" t="s">
        <v>1302</v>
      </c>
      <c r="BA2375" t="s">
        <v>85</v>
      </c>
      <c r="BB2375" t="s">
        <v>64</v>
      </c>
    </row>
    <row r="2376" spans="1:54" x14ac:dyDescent="0.3">
      <c r="A2376">
        <v>323</v>
      </c>
      <c r="B2376" t="s">
        <v>1366</v>
      </c>
      <c r="C2376" s="1">
        <v>41142</v>
      </c>
      <c r="D2376">
        <v>8</v>
      </c>
      <c r="E2376" t="s">
        <v>212</v>
      </c>
      <c r="F2376" t="s">
        <v>100</v>
      </c>
      <c r="G2376">
        <v>1</v>
      </c>
      <c r="H2376">
        <v>2012</v>
      </c>
      <c r="I2376" t="s">
        <v>1367</v>
      </c>
      <c r="J2376" t="s">
        <v>1368</v>
      </c>
      <c r="K2376" t="s">
        <v>1369</v>
      </c>
      <c r="L2376">
        <v>4</v>
      </c>
      <c r="M2376" t="s">
        <v>58</v>
      </c>
      <c r="N2376" t="s">
        <v>9662</v>
      </c>
      <c r="AE2376">
        <v>4</v>
      </c>
      <c r="AI2376" t="s">
        <v>31</v>
      </c>
      <c r="AN2376" t="s">
        <v>36</v>
      </c>
      <c r="AU2376" t="s">
        <v>1370</v>
      </c>
      <c r="AV2376" t="s">
        <v>1371</v>
      </c>
      <c r="AW2376" t="s">
        <v>1372</v>
      </c>
      <c r="BA2376" t="s">
        <v>1373</v>
      </c>
      <c r="BB2376" t="s">
        <v>64</v>
      </c>
    </row>
    <row r="2377" spans="1:54" x14ac:dyDescent="0.3">
      <c r="A2377">
        <v>324</v>
      </c>
      <c r="B2377" t="s">
        <v>1374</v>
      </c>
      <c r="C2377" s="1">
        <v>41142</v>
      </c>
      <c r="D2377">
        <v>8</v>
      </c>
      <c r="E2377" t="s">
        <v>212</v>
      </c>
      <c r="F2377" t="s">
        <v>100</v>
      </c>
      <c r="G2377">
        <v>0</v>
      </c>
      <c r="H2377">
        <v>2012</v>
      </c>
      <c r="I2377" t="s">
        <v>1375</v>
      </c>
      <c r="J2377" t="s">
        <v>1376</v>
      </c>
      <c r="K2377" t="s">
        <v>336</v>
      </c>
      <c r="L2377">
        <v>2</v>
      </c>
      <c r="M2377" t="s">
        <v>58</v>
      </c>
      <c r="N2377" t="s">
        <v>9662</v>
      </c>
      <c r="AE2377">
        <v>2</v>
      </c>
      <c r="AI2377" t="s">
        <v>31</v>
      </c>
      <c r="AM2377" t="s">
        <v>82</v>
      </c>
      <c r="AS2377" t="s">
        <v>41</v>
      </c>
      <c r="AT2377" t="s">
        <v>75</v>
      </c>
      <c r="AU2377" t="s">
        <v>741</v>
      </c>
      <c r="AV2377" t="s">
        <v>1377</v>
      </c>
      <c r="BA2377" t="s">
        <v>1378</v>
      </c>
      <c r="BB2377" t="s">
        <v>64</v>
      </c>
    </row>
    <row r="2378" spans="1:54" x14ac:dyDescent="0.3">
      <c r="A2378">
        <v>326</v>
      </c>
      <c r="B2378" t="s">
        <v>1384</v>
      </c>
      <c r="C2378" s="1">
        <v>41143</v>
      </c>
      <c r="D2378">
        <v>8</v>
      </c>
      <c r="E2378" t="s">
        <v>212</v>
      </c>
      <c r="F2378" t="s">
        <v>169</v>
      </c>
      <c r="G2378">
        <v>0</v>
      </c>
      <c r="H2378">
        <v>2012</v>
      </c>
      <c r="I2378" t="s">
        <v>1385</v>
      </c>
      <c r="J2378" t="s">
        <v>335</v>
      </c>
      <c r="K2378" t="s">
        <v>336</v>
      </c>
      <c r="L2378">
        <v>2</v>
      </c>
      <c r="M2378" t="s">
        <v>58</v>
      </c>
      <c r="N2378" t="s">
        <v>9662</v>
      </c>
      <c r="W2378">
        <v>2</v>
      </c>
      <c r="AH2378" t="s">
        <v>30</v>
      </c>
      <c r="AI2378" t="s">
        <v>31</v>
      </c>
      <c r="AO2378" t="s">
        <v>59</v>
      </c>
      <c r="AS2378" t="s">
        <v>41</v>
      </c>
      <c r="AU2378" t="s">
        <v>1386</v>
      </c>
      <c r="AV2378" t="s">
        <v>1387</v>
      </c>
      <c r="AW2378" t="s">
        <v>1388</v>
      </c>
      <c r="BA2378" t="s">
        <v>340</v>
      </c>
      <c r="BB2378" t="s">
        <v>64</v>
      </c>
    </row>
    <row r="2379" spans="1:54" x14ac:dyDescent="0.3">
      <c r="A2379">
        <v>329</v>
      </c>
      <c r="B2379" t="s">
        <v>1400</v>
      </c>
      <c r="C2379" s="1">
        <v>41153</v>
      </c>
      <c r="D2379">
        <v>9</v>
      </c>
      <c r="E2379" t="s">
        <v>263</v>
      </c>
      <c r="F2379" t="s">
        <v>206</v>
      </c>
      <c r="G2379">
        <v>4</v>
      </c>
      <c r="H2379">
        <v>2012</v>
      </c>
      <c r="I2379" t="s">
        <v>335</v>
      </c>
      <c r="J2379" t="s">
        <v>335</v>
      </c>
      <c r="K2379" t="s">
        <v>336</v>
      </c>
      <c r="L2379">
        <v>20</v>
      </c>
      <c r="M2379" t="s">
        <v>58</v>
      </c>
      <c r="N2379" t="s">
        <v>9662</v>
      </c>
      <c r="AE2379">
        <v>20</v>
      </c>
      <c r="AI2379" t="s">
        <v>31</v>
      </c>
      <c r="AT2379" t="s">
        <v>75</v>
      </c>
      <c r="AV2379" t="s">
        <v>1401</v>
      </c>
      <c r="BA2379" t="s">
        <v>340</v>
      </c>
      <c r="BB2379" t="s">
        <v>64</v>
      </c>
    </row>
    <row r="2380" spans="1:54" x14ac:dyDescent="0.3">
      <c r="A2380">
        <v>344</v>
      </c>
      <c r="B2380" t="s">
        <v>1452</v>
      </c>
      <c r="C2380" s="1">
        <v>41188</v>
      </c>
      <c r="D2380">
        <v>10</v>
      </c>
      <c r="E2380" t="s">
        <v>290</v>
      </c>
      <c r="F2380" t="s">
        <v>206</v>
      </c>
      <c r="G2380">
        <v>1</v>
      </c>
      <c r="H2380">
        <v>2012</v>
      </c>
      <c r="I2380" t="s">
        <v>80</v>
      </c>
      <c r="J2380" t="s">
        <v>80</v>
      </c>
      <c r="K2380" t="s">
        <v>81</v>
      </c>
      <c r="L2380">
        <v>3</v>
      </c>
      <c r="M2380" t="s">
        <v>58</v>
      </c>
      <c r="N2380" t="s">
        <v>9662</v>
      </c>
      <c r="AE2380">
        <v>3</v>
      </c>
      <c r="AI2380" t="s">
        <v>31</v>
      </c>
      <c r="AT2380" t="s">
        <v>75</v>
      </c>
      <c r="AV2380" t="s">
        <v>1453</v>
      </c>
      <c r="AW2380" t="s">
        <v>1454</v>
      </c>
      <c r="BA2380" t="s">
        <v>85</v>
      </c>
      <c r="BB2380" t="s">
        <v>64</v>
      </c>
    </row>
    <row r="2381" spans="1:54" x14ac:dyDescent="0.3">
      <c r="A2381">
        <v>372</v>
      </c>
      <c r="B2381" t="s">
        <v>1529</v>
      </c>
      <c r="C2381" s="1">
        <v>41217</v>
      </c>
      <c r="D2381">
        <v>11</v>
      </c>
      <c r="E2381" t="s">
        <v>327</v>
      </c>
      <c r="F2381" t="s">
        <v>56</v>
      </c>
      <c r="G2381">
        <v>0</v>
      </c>
      <c r="H2381">
        <v>2012</v>
      </c>
      <c r="I2381" t="s">
        <v>430</v>
      </c>
      <c r="K2381" t="s">
        <v>430</v>
      </c>
      <c r="L2381">
        <v>3</v>
      </c>
      <c r="M2381" t="s">
        <v>58</v>
      </c>
      <c r="N2381" t="s">
        <v>9662</v>
      </c>
      <c r="AE2381">
        <v>3</v>
      </c>
      <c r="AI2381" t="s">
        <v>31</v>
      </c>
      <c r="AT2381" t="s">
        <v>75</v>
      </c>
      <c r="AV2381" t="s">
        <v>1530</v>
      </c>
      <c r="BA2381" t="s">
        <v>1468</v>
      </c>
      <c r="BB2381" t="s">
        <v>64</v>
      </c>
    </row>
    <row r="2382" spans="1:54" x14ac:dyDescent="0.3">
      <c r="A2382">
        <v>373</v>
      </c>
      <c r="B2382" t="s">
        <v>1531</v>
      </c>
      <c r="C2382" s="1">
        <v>41219</v>
      </c>
      <c r="D2382">
        <v>11</v>
      </c>
      <c r="E2382" t="s">
        <v>327</v>
      </c>
      <c r="F2382" t="s">
        <v>100</v>
      </c>
      <c r="G2382">
        <v>0</v>
      </c>
      <c r="H2382">
        <v>2012</v>
      </c>
      <c r="I2382" t="s">
        <v>1390</v>
      </c>
      <c r="K2382" t="s">
        <v>336</v>
      </c>
      <c r="L2382">
        <v>0</v>
      </c>
      <c r="M2382" t="s">
        <v>58</v>
      </c>
      <c r="N2382" t="s">
        <v>9662</v>
      </c>
      <c r="W2382">
        <v>0</v>
      </c>
      <c r="AH2382" t="s">
        <v>30</v>
      </c>
      <c r="AI2382" t="s">
        <v>31</v>
      </c>
      <c r="AO2382" t="s">
        <v>59</v>
      </c>
      <c r="AV2382" t="s">
        <v>1532</v>
      </c>
      <c r="BA2382" t="s">
        <v>1459</v>
      </c>
      <c r="BB2382" t="s">
        <v>64</v>
      </c>
    </row>
    <row r="2383" spans="1:54" x14ac:dyDescent="0.3">
      <c r="A2383">
        <v>381</v>
      </c>
      <c r="B2383" t="s">
        <v>1555</v>
      </c>
      <c r="C2383" s="1">
        <v>41223</v>
      </c>
      <c r="D2383">
        <v>11</v>
      </c>
      <c r="E2383" t="s">
        <v>327</v>
      </c>
      <c r="F2383" t="s">
        <v>206</v>
      </c>
      <c r="G2383">
        <v>0</v>
      </c>
      <c r="H2383">
        <v>2012</v>
      </c>
      <c r="I2383" t="s">
        <v>80</v>
      </c>
      <c r="J2383" t="s">
        <v>80</v>
      </c>
      <c r="K2383" t="s">
        <v>81</v>
      </c>
      <c r="L2383">
        <v>1</v>
      </c>
      <c r="M2383" t="s">
        <v>58</v>
      </c>
      <c r="N2383" t="s">
        <v>9662</v>
      </c>
      <c r="AE2383">
        <v>1</v>
      </c>
      <c r="AI2383" t="s">
        <v>31</v>
      </c>
      <c r="AT2383" t="s">
        <v>75</v>
      </c>
      <c r="AV2383" t="s">
        <v>1549</v>
      </c>
      <c r="BA2383" t="s">
        <v>85</v>
      </c>
      <c r="BB2383" t="s">
        <v>64</v>
      </c>
    </row>
    <row r="2384" spans="1:54" x14ac:dyDescent="0.3">
      <c r="A2384">
        <v>384</v>
      </c>
      <c r="B2384" t="s">
        <v>1564</v>
      </c>
      <c r="C2384" s="1">
        <v>41226</v>
      </c>
      <c r="D2384">
        <v>11</v>
      </c>
      <c r="E2384" t="s">
        <v>327</v>
      </c>
      <c r="F2384" t="s">
        <v>100</v>
      </c>
      <c r="G2384">
        <v>0</v>
      </c>
      <c r="H2384">
        <v>2012</v>
      </c>
      <c r="I2384" t="s">
        <v>1565</v>
      </c>
      <c r="J2384" t="s">
        <v>80</v>
      </c>
      <c r="K2384" t="s">
        <v>81</v>
      </c>
      <c r="L2384">
        <v>1</v>
      </c>
      <c r="M2384" t="s">
        <v>58</v>
      </c>
      <c r="N2384" t="s">
        <v>9662</v>
      </c>
      <c r="W2384">
        <v>1</v>
      </c>
      <c r="AI2384" t="s">
        <v>31</v>
      </c>
      <c r="AM2384" t="s">
        <v>82</v>
      </c>
      <c r="AT2384" t="s">
        <v>75</v>
      </c>
      <c r="AV2384" t="s">
        <v>1562</v>
      </c>
      <c r="BA2384" t="s">
        <v>85</v>
      </c>
      <c r="BB2384" t="s">
        <v>64</v>
      </c>
    </row>
    <row r="2385" spans="1:54" x14ac:dyDescent="0.3">
      <c r="A2385">
        <v>385</v>
      </c>
      <c r="B2385" t="s">
        <v>1566</v>
      </c>
      <c r="C2385" s="1">
        <v>41227</v>
      </c>
      <c r="D2385">
        <v>11</v>
      </c>
      <c r="E2385" t="s">
        <v>327</v>
      </c>
      <c r="F2385" t="s">
        <v>169</v>
      </c>
      <c r="G2385">
        <v>1</v>
      </c>
      <c r="H2385">
        <v>2012</v>
      </c>
      <c r="I2385" t="s">
        <v>1567</v>
      </c>
      <c r="K2385" t="s">
        <v>65</v>
      </c>
      <c r="L2385">
        <v>7</v>
      </c>
      <c r="M2385" t="s">
        <v>58</v>
      </c>
      <c r="N2385" t="s">
        <v>9662</v>
      </c>
      <c r="AE2385">
        <v>7</v>
      </c>
      <c r="AI2385" t="s">
        <v>31</v>
      </c>
      <c r="AL2385" t="s">
        <v>75</v>
      </c>
      <c r="AT2385" t="s">
        <v>75</v>
      </c>
      <c r="AV2385" t="s">
        <v>1568</v>
      </c>
      <c r="AW2385" t="s">
        <v>1569</v>
      </c>
      <c r="BA2385" t="s">
        <v>1512</v>
      </c>
      <c r="BB2385" t="s">
        <v>64</v>
      </c>
    </row>
    <row r="2386" spans="1:54" x14ac:dyDescent="0.3">
      <c r="A2386">
        <v>394</v>
      </c>
      <c r="B2386" t="s">
        <v>1555</v>
      </c>
      <c r="C2386" s="1">
        <v>41236</v>
      </c>
      <c r="D2386">
        <v>11</v>
      </c>
      <c r="E2386" t="s">
        <v>327</v>
      </c>
      <c r="F2386" t="s">
        <v>203</v>
      </c>
      <c r="G2386">
        <v>0</v>
      </c>
      <c r="H2386">
        <v>2012</v>
      </c>
      <c r="I2386" t="s">
        <v>519</v>
      </c>
      <c r="J2386" t="s">
        <v>80</v>
      </c>
      <c r="K2386" t="s">
        <v>81</v>
      </c>
      <c r="L2386">
        <v>1</v>
      </c>
      <c r="M2386" t="s">
        <v>58</v>
      </c>
      <c r="N2386" t="s">
        <v>9662</v>
      </c>
      <c r="W2386">
        <v>1</v>
      </c>
      <c r="AI2386" t="s">
        <v>31</v>
      </c>
      <c r="AM2386" t="s">
        <v>82</v>
      </c>
      <c r="AT2386" t="s">
        <v>75</v>
      </c>
      <c r="AV2386" t="s">
        <v>1590</v>
      </c>
      <c r="BA2386" t="s">
        <v>85</v>
      </c>
      <c r="BB2386" t="s">
        <v>64</v>
      </c>
    </row>
    <row r="2387" spans="1:54" x14ac:dyDescent="0.3">
      <c r="A2387">
        <v>399</v>
      </c>
      <c r="B2387" t="s">
        <v>1607</v>
      </c>
      <c r="C2387" s="1">
        <v>41244</v>
      </c>
      <c r="D2387">
        <v>12</v>
      </c>
      <c r="E2387" t="s">
        <v>390</v>
      </c>
      <c r="F2387" t="s">
        <v>206</v>
      </c>
      <c r="G2387">
        <v>0</v>
      </c>
      <c r="H2387">
        <v>2012</v>
      </c>
      <c r="I2387" t="s">
        <v>1608</v>
      </c>
      <c r="J2387" t="s">
        <v>1609</v>
      </c>
      <c r="K2387" t="s">
        <v>81</v>
      </c>
      <c r="L2387">
        <v>5</v>
      </c>
      <c r="M2387" t="s">
        <v>58</v>
      </c>
      <c r="N2387" t="s">
        <v>9662</v>
      </c>
      <c r="V2387">
        <v>1</v>
      </c>
      <c r="AE2387">
        <v>5</v>
      </c>
      <c r="AI2387" t="s">
        <v>31</v>
      </c>
      <c r="AT2387" t="s">
        <v>75</v>
      </c>
      <c r="AV2387" t="s">
        <v>1610</v>
      </c>
      <c r="AW2387" t="s">
        <v>1611</v>
      </c>
      <c r="BA2387" t="s">
        <v>1612</v>
      </c>
      <c r="BB2387" t="s">
        <v>64</v>
      </c>
    </row>
    <row r="2388" spans="1:54" x14ac:dyDescent="0.3">
      <c r="A2388">
        <v>403</v>
      </c>
      <c r="B2388" t="s">
        <v>1622</v>
      </c>
      <c r="C2388" s="1">
        <v>41246</v>
      </c>
      <c r="D2388">
        <v>12</v>
      </c>
      <c r="E2388" t="s">
        <v>390</v>
      </c>
      <c r="F2388" t="s">
        <v>73</v>
      </c>
      <c r="G2388">
        <v>0</v>
      </c>
      <c r="H2388">
        <v>2012</v>
      </c>
      <c r="I2388" t="s">
        <v>430</v>
      </c>
      <c r="K2388" t="s">
        <v>430</v>
      </c>
      <c r="L2388">
        <v>2</v>
      </c>
      <c r="M2388" t="s">
        <v>58</v>
      </c>
      <c r="N2388" t="s">
        <v>9662</v>
      </c>
      <c r="AE2388">
        <v>2</v>
      </c>
      <c r="AH2388" t="s">
        <v>30</v>
      </c>
      <c r="AT2388" t="s">
        <v>75</v>
      </c>
      <c r="AV2388" t="s">
        <v>1623</v>
      </c>
      <c r="AW2388" t="s">
        <v>1624</v>
      </c>
      <c r="AX2388" t="s">
        <v>1625</v>
      </c>
      <c r="BA2388" t="s">
        <v>1468</v>
      </c>
      <c r="BB2388" t="s">
        <v>64</v>
      </c>
    </row>
    <row r="2389" spans="1:54" x14ac:dyDescent="0.3">
      <c r="A2389">
        <v>404</v>
      </c>
      <c r="B2389" t="s">
        <v>1626</v>
      </c>
      <c r="C2389" s="1">
        <v>41247</v>
      </c>
      <c r="D2389">
        <v>12</v>
      </c>
      <c r="E2389" t="s">
        <v>390</v>
      </c>
      <c r="F2389" t="s">
        <v>100</v>
      </c>
      <c r="G2389">
        <v>1</v>
      </c>
      <c r="H2389">
        <v>2012</v>
      </c>
      <c r="I2389" t="s">
        <v>80</v>
      </c>
      <c r="J2389" t="s">
        <v>80</v>
      </c>
      <c r="K2389" t="s">
        <v>81</v>
      </c>
      <c r="L2389">
        <v>11</v>
      </c>
      <c r="M2389" t="s">
        <v>58</v>
      </c>
      <c r="N2389" t="s">
        <v>9662</v>
      </c>
      <c r="V2389">
        <v>2</v>
      </c>
      <c r="W2389">
        <v>1</v>
      </c>
      <c r="AE2389">
        <v>8</v>
      </c>
      <c r="AI2389" t="s">
        <v>31</v>
      </c>
      <c r="AO2389" t="s">
        <v>59</v>
      </c>
      <c r="AV2389" t="s">
        <v>1627</v>
      </c>
      <c r="AW2389" t="s">
        <v>1628</v>
      </c>
      <c r="BA2389" t="s">
        <v>85</v>
      </c>
      <c r="BB2389" t="s">
        <v>64</v>
      </c>
    </row>
    <row r="2390" spans="1:54" x14ac:dyDescent="0.3">
      <c r="A2390">
        <v>413</v>
      </c>
      <c r="B2390" t="s">
        <v>1653</v>
      </c>
      <c r="C2390" s="1">
        <v>41265</v>
      </c>
      <c r="D2390">
        <v>12</v>
      </c>
      <c r="E2390" t="s">
        <v>390</v>
      </c>
      <c r="F2390" t="s">
        <v>206</v>
      </c>
      <c r="G2390">
        <v>0</v>
      </c>
      <c r="H2390">
        <v>2012</v>
      </c>
      <c r="I2390" t="s">
        <v>430</v>
      </c>
      <c r="K2390" t="s">
        <v>430</v>
      </c>
      <c r="L2390">
        <v>2</v>
      </c>
      <c r="M2390" t="s">
        <v>58</v>
      </c>
      <c r="N2390" t="s">
        <v>9662</v>
      </c>
      <c r="AE2390">
        <v>2</v>
      </c>
      <c r="AI2390" t="s">
        <v>31</v>
      </c>
      <c r="AK2390" t="s">
        <v>33</v>
      </c>
      <c r="AT2390" t="s">
        <v>75</v>
      </c>
      <c r="AV2390" t="s">
        <v>1654</v>
      </c>
      <c r="AW2390" t="s">
        <v>1655</v>
      </c>
      <c r="BA2390" t="s">
        <v>1468</v>
      </c>
      <c r="BB2390" t="s">
        <v>64</v>
      </c>
    </row>
    <row r="2391" spans="1:54" x14ac:dyDescent="0.3">
      <c r="A2391">
        <v>417</v>
      </c>
      <c r="B2391" t="s">
        <v>1665</v>
      </c>
      <c r="C2391" s="1">
        <v>41271</v>
      </c>
      <c r="D2391">
        <v>12</v>
      </c>
      <c r="E2391" t="s">
        <v>390</v>
      </c>
      <c r="F2391" t="s">
        <v>203</v>
      </c>
      <c r="G2391">
        <v>1</v>
      </c>
      <c r="H2391">
        <v>2012</v>
      </c>
      <c r="J2391" t="s">
        <v>1666</v>
      </c>
      <c r="K2391" t="s">
        <v>251</v>
      </c>
      <c r="L2391">
        <v>30</v>
      </c>
      <c r="M2391" t="s">
        <v>58</v>
      </c>
      <c r="N2391" t="s">
        <v>9662</v>
      </c>
      <c r="W2391">
        <v>30</v>
      </c>
      <c r="AH2391" t="s">
        <v>30</v>
      </c>
      <c r="AI2391" t="s">
        <v>31</v>
      </c>
      <c r="AO2391" t="s">
        <v>59</v>
      </c>
      <c r="AV2391" t="s">
        <v>1667</v>
      </c>
      <c r="AW2391" t="s">
        <v>1668</v>
      </c>
      <c r="BA2391" t="s">
        <v>1669</v>
      </c>
      <c r="BB2391" t="s">
        <v>64</v>
      </c>
    </row>
    <row r="2392" spans="1:54" x14ac:dyDescent="0.3">
      <c r="A2392">
        <v>434</v>
      </c>
      <c r="B2392" t="s">
        <v>1723</v>
      </c>
      <c r="C2392" s="1">
        <v>41301</v>
      </c>
      <c r="D2392">
        <v>1</v>
      </c>
      <c r="E2392" t="s">
        <v>500</v>
      </c>
      <c r="F2392" t="s">
        <v>56</v>
      </c>
      <c r="G2392">
        <v>0</v>
      </c>
      <c r="H2392">
        <v>2013</v>
      </c>
      <c r="I2392" t="s">
        <v>1331</v>
      </c>
      <c r="J2392" t="s">
        <v>1332</v>
      </c>
      <c r="K2392" t="s">
        <v>81</v>
      </c>
      <c r="L2392">
        <v>8</v>
      </c>
      <c r="M2392" t="s">
        <v>58</v>
      </c>
      <c r="N2392" t="s">
        <v>9662</v>
      </c>
      <c r="W2392">
        <v>1</v>
      </c>
      <c r="AE2392">
        <v>7</v>
      </c>
      <c r="AJ2392" t="s">
        <v>32</v>
      </c>
      <c r="AT2392" t="s">
        <v>75</v>
      </c>
      <c r="AV2392" t="s">
        <v>1724</v>
      </c>
      <c r="AW2392" t="s">
        <v>1725</v>
      </c>
      <c r="BA2392" t="s">
        <v>1335</v>
      </c>
      <c r="BB2392" t="s">
        <v>64</v>
      </c>
    </row>
    <row r="2393" spans="1:54" x14ac:dyDescent="0.3">
      <c r="A2393">
        <v>441</v>
      </c>
      <c r="B2393" t="s">
        <v>1745</v>
      </c>
      <c r="C2393" s="1">
        <v>41317</v>
      </c>
      <c r="D2393">
        <v>2</v>
      </c>
      <c r="E2393" t="s">
        <v>650</v>
      </c>
      <c r="F2393" t="s">
        <v>100</v>
      </c>
      <c r="G2393">
        <v>1</v>
      </c>
      <c r="H2393">
        <v>2013</v>
      </c>
      <c r="I2393" t="s">
        <v>1247</v>
      </c>
      <c r="J2393" t="s">
        <v>80</v>
      </c>
      <c r="K2393" t="s">
        <v>81</v>
      </c>
      <c r="L2393">
        <v>3</v>
      </c>
      <c r="M2393" t="s">
        <v>58</v>
      </c>
      <c r="N2393" t="s">
        <v>9662</v>
      </c>
      <c r="AE2393">
        <v>3</v>
      </c>
      <c r="AI2393" t="s">
        <v>31</v>
      </c>
      <c r="AT2393" t="s">
        <v>75</v>
      </c>
      <c r="AV2393" t="s">
        <v>1746</v>
      </c>
      <c r="BA2393" t="s">
        <v>85</v>
      </c>
      <c r="BB2393" t="s">
        <v>64</v>
      </c>
    </row>
    <row r="2394" spans="1:54" x14ac:dyDescent="0.3">
      <c r="A2394">
        <v>446</v>
      </c>
      <c r="B2394" t="s">
        <v>1753</v>
      </c>
      <c r="C2394" s="1">
        <v>41325</v>
      </c>
      <c r="D2394">
        <v>2</v>
      </c>
      <c r="E2394" t="s">
        <v>650</v>
      </c>
      <c r="F2394" t="s">
        <v>169</v>
      </c>
      <c r="G2394">
        <v>1</v>
      </c>
      <c r="H2394">
        <v>2013</v>
      </c>
      <c r="I2394" t="s">
        <v>1754</v>
      </c>
      <c r="J2394" t="s">
        <v>80</v>
      </c>
      <c r="K2394" t="s">
        <v>81</v>
      </c>
      <c r="L2394">
        <v>3</v>
      </c>
      <c r="M2394" t="s">
        <v>58</v>
      </c>
      <c r="N2394" t="s">
        <v>9662</v>
      </c>
      <c r="W2394">
        <v>0</v>
      </c>
      <c r="AE2394">
        <v>3</v>
      </c>
      <c r="AI2394" t="s">
        <v>31</v>
      </c>
      <c r="AK2394" t="s">
        <v>33</v>
      </c>
      <c r="AT2394" t="s">
        <v>75</v>
      </c>
      <c r="AV2394" t="s">
        <v>1755</v>
      </c>
      <c r="AW2394" t="s">
        <v>1756</v>
      </c>
      <c r="BA2394" t="s">
        <v>85</v>
      </c>
      <c r="BB2394" t="s">
        <v>64</v>
      </c>
    </row>
    <row r="2395" spans="1:54" x14ac:dyDescent="0.3">
      <c r="A2395">
        <v>447</v>
      </c>
      <c r="B2395" t="s">
        <v>1757</v>
      </c>
      <c r="C2395" s="1">
        <v>41325</v>
      </c>
      <c r="D2395">
        <v>2</v>
      </c>
      <c r="E2395" t="s">
        <v>650</v>
      </c>
      <c r="F2395" t="s">
        <v>169</v>
      </c>
      <c r="G2395">
        <v>0</v>
      </c>
      <c r="H2395">
        <v>2013</v>
      </c>
      <c r="I2395" t="s">
        <v>80</v>
      </c>
      <c r="J2395" t="s">
        <v>80</v>
      </c>
      <c r="K2395" t="s">
        <v>81</v>
      </c>
      <c r="L2395">
        <v>3</v>
      </c>
      <c r="M2395" t="s">
        <v>58</v>
      </c>
      <c r="N2395" t="s">
        <v>9662</v>
      </c>
      <c r="V2395">
        <v>1</v>
      </c>
      <c r="AE2395">
        <v>2</v>
      </c>
      <c r="AK2395" t="s">
        <v>33</v>
      </c>
      <c r="AT2395" t="s">
        <v>75</v>
      </c>
      <c r="AV2395" t="s">
        <v>1758</v>
      </c>
      <c r="AW2395" t="s">
        <v>1759</v>
      </c>
      <c r="AX2395" t="s">
        <v>1760</v>
      </c>
      <c r="BA2395" t="s">
        <v>85</v>
      </c>
      <c r="BB2395" t="s">
        <v>64</v>
      </c>
    </row>
    <row r="2396" spans="1:54" x14ac:dyDescent="0.3">
      <c r="A2396">
        <v>448</v>
      </c>
      <c r="B2396" t="s">
        <v>1761</v>
      </c>
      <c r="C2396" s="1">
        <v>41326</v>
      </c>
      <c r="D2396">
        <v>2</v>
      </c>
      <c r="E2396" t="s">
        <v>650</v>
      </c>
      <c r="F2396" t="s">
        <v>88</v>
      </c>
      <c r="G2396">
        <v>1</v>
      </c>
      <c r="H2396">
        <v>2013</v>
      </c>
      <c r="I2396" t="s">
        <v>80</v>
      </c>
      <c r="J2396" t="s">
        <v>80</v>
      </c>
      <c r="K2396" t="s">
        <v>81</v>
      </c>
      <c r="L2396">
        <v>3</v>
      </c>
      <c r="M2396" t="s">
        <v>58</v>
      </c>
      <c r="N2396" t="s">
        <v>9662</v>
      </c>
      <c r="W2396">
        <v>0</v>
      </c>
      <c r="AE2396">
        <v>3</v>
      </c>
      <c r="AH2396" t="s">
        <v>30</v>
      </c>
      <c r="AI2396" t="s">
        <v>31</v>
      </c>
      <c r="AT2396" t="s">
        <v>75</v>
      </c>
      <c r="AV2396" t="s">
        <v>1762</v>
      </c>
      <c r="AW2396" t="s">
        <v>1763</v>
      </c>
      <c r="BA2396" t="s">
        <v>85</v>
      </c>
      <c r="BB2396" t="s">
        <v>64</v>
      </c>
    </row>
    <row r="2397" spans="1:54" x14ac:dyDescent="0.3">
      <c r="A2397">
        <v>449</v>
      </c>
      <c r="B2397" t="s">
        <v>1764</v>
      </c>
      <c r="C2397" s="1">
        <v>41328</v>
      </c>
      <c r="D2397">
        <v>2</v>
      </c>
      <c r="E2397" t="s">
        <v>650</v>
      </c>
      <c r="F2397" t="s">
        <v>206</v>
      </c>
      <c r="G2397">
        <v>0</v>
      </c>
      <c r="H2397">
        <v>2013</v>
      </c>
      <c r="I2397" t="s">
        <v>1765</v>
      </c>
      <c r="K2397" t="s">
        <v>336</v>
      </c>
      <c r="L2397">
        <v>6</v>
      </c>
      <c r="M2397" t="s">
        <v>58</v>
      </c>
      <c r="N2397" t="s">
        <v>9662</v>
      </c>
      <c r="AE2397">
        <v>6</v>
      </c>
      <c r="AI2397" t="s">
        <v>31</v>
      </c>
      <c r="AT2397" t="s">
        <v>75</v>
      </c>
      <c r="AV2397" t="s">
        <v>1766</v>
      </c>
      <c r="BA2397" t="s">
        <v>1459</v>
      </c>
      <c r="BB2397" t="s">
        <v>64</v>
      </c>
    </row>
    <row r="2398" spans="1:54" x14ac:dyDescent="0.3">
      <c r="A2398">
        <v>450</v>
      </c>
      <c r="B2398" t="s">
        <v>1767</v>
      </c>
      <c r="C2398" s="1">
        <v>41328</v>
      </c>
      <c r="D2398">
        <v>2</v>
      </c>
      <c r="E2398" t="s">
        <v>650</v>
      </c>
      <c r="F2398" t="s">
        <v>206</v>
      </c>
      <c r="G2398">
        <v>0</v>
      </c>
      <c r="H2398">
        <v>2013</v>
      </c>
      <c r="I2398" t="s">
        <v>1765</v>
      </c>
      <c r="K2398" t="s">
        <v>336</v>
      </c>
      <c r="L2398">
        <v>6</v>
      </c>
      <c r="M2398" t="s">
        <v>58</v>
      </c>
      <c r="N2398" t="s">
        <v>9662</v>
      </c>
      <c r="AE2398">
        <v>6</v>
      </c>
      <c r="AI2398" t="s">
        <v>31</v>
      </c>
      <c r="AT2398" t="s">
        <v>75</v>
      </c>
      <c r="AV2398" t="s">
        <v>1768</v>
      </c>
      <c r="BA2398" t="s">
        <v>1459</v>
      </c>
      <c r="BB2398" t="s">
        <v>64</v>
      </c>
    </row>
    <row r="2399" spans="1:54" x14ac:dyDescent="0.3">
      <c r="A2399">
        <v>452</v>
      </c>
      <c r="B2399" t="s">
        <v>1771</v>
      </c>
      <c r="C2399" s="1">
        <v>41328</v>
      </c>
      <c r="D2399">
        <v>2</v>
      </c>
      <c r="E2399" t="s">
        <v>650</v>
      </c>
      <c r="F2399" t="s">
        <v>206</v>
      </c>
      <c r="G2399">
        <v>0</v>
      </c>
      <c r="H2399">
        <v>2013</v>
      </c>
      <c r="I2399" t="s">
        <v>1772</v>
      </c>
      <c r="J2399" t="s">
        <v>306</v>
      </c>
      <c r="K2399" t="s">
        <v>306</v>
      </c>
      <c r="L2399">
        <v>5</v>
      </c>
      <c r="M2399" t="s">
        <v>58</v>
      </c>
      <c r="N2399" t="s">
        <v>9662</v>
      </c>
      <c r="AE2399">
        <v>7</v>
      </c>
      <c r="AI2399" t="s">
        <v>31</v>
      </c>
      <c r="AT2399" t="s">
        <v>75</v>
      </c>
      <c r="AV2399" t="s">
        <v>1773</v>
      </c>
      <c r="BA2399" t="s">
        <v>308</v>
      </c>
      <c r="BB2399" t="s">
        <v>64</v>
      </c>
    </row>
    <row r="2400" spans="1:54" x14ac:dyDescent="0.3">
      <c r="A2400">
        <v>454</v>
      </c>
      <c r="B2400" t="s">
        <v>1778</v>
      </c>
      <c r="C2400" s="1">
        <v>41333</v>
      </c>
      <c r="D2400">
        <v>2</v>
      </c>
      <c r="E2400" t="s">
        <v>650</v>
      </c>
      <c r="F2400" t="s">
        <v>88</v>
      </c>
      <c r="G2400">
        <v>1</v>
      </c>
      <c r="H2400">
        <v>2013</v>
      </c>
      <c r="I2400" t="s">
        <v>1754</v>
      </c>
      <c r="J2400" t="s">
        <v>80</v>
      </c>
      <c r="K2400" t="s">
        <v>81</v>
      </c>
      <c r="L2400">
        <v>5</v>
      </c>
      <c r="M2400" t="s">
        <v>58</v>
      </c>
      <c r="N2400" t="s">
        <v>9662</v>
      </c>
      <c r="W2400">
        <v>3</v>
      </c>
      <c r="AE2400">
        <v>2</v>
      </c>
      <c r="AH2400" t="s">
        <v>30</v>
      </c>
      <c r="AT2400" t="s">
        <v>75</v>
      </c>
      <c r="AV2400" t="s">
        <v>1779</v>
      </c>
      <c r="AW2400" t="s">
        <v>1780</v>
      </c>
      <c r="BA2400" t="s">
        <v>85</v>
      </c>
      <c r="BB2400" t="s">
        <v>64</v>
      </c>
    </row>
    <row r="2401" spans="1:54" x14ac:dyDescent="0.3">
      <c r="A2401">
        <v>455</v>
      </c>
      <c r="B2401" t="s">
        <v>1781</v>
      </c>
      <c r="C2401" s="1">
        <v>41333</v>
      </c>
      <c r="D2401">
        <v>2</v>
      </c>
      <c r="E2401" t="s">
        <v>650</v>
      </c>
      <c r="F2401" t="s">
        <v>88</v>
      </c>
      <c r="G2401">
        <v>0</v>
      </c>
      <c r="H2401">
        <v>2013</v>
      </c>
      <c r="I2401" t="s">
        <v>80</v>
      </c>
      <c r="J2401" t="s">
        <v>80</v>
      </c>
      <c r="K2401" t="s">
        <v>81</v>
      </c>
      <c r="L2401">
        <v>6</v>
      </c>
      <c r="M2401" t="s">
        <v>58</v>
      </c>
      <c r="N2401" t="s">
        <v>9662</v>
      </c>
      <c r="W2401">
        <v>2</v>
      </c>
      <c r="AE2401">
        <v>4</v>
      </c>
      <c r="AH2401" t="s">
        <v>30</v>
      </c>
      <c r="AO2401" t="s">
        <v>59</v>
      </c>
      <c r="AV2401" t="s">
        <v>1782</v>
      </c>
      <c r="AW2401" t="s">
        <v>1783</v>
      </c>
      <c r="AX2401" t="s">
        <v>1783</v>
      </c>
      <c r="BA2401" t="s">
        <v>85</v>
      </c>
      <c r="BB2401" t="s">
        <v>64</v>
      </c>
    </row>
    <row r="2402" spans="1:54" x14ac:dyDescent="0.3">
      <c r="A2402">
        <v>457</v>
      </c>
      <c r="B2402" t="s">
        <v>1786</v>
      </c>
      <c r="C2402" s="1">
        <v>41337</v>
      </c>
      <c r="D2402">
        <v>3</v>
      </c>
      <c r="E2402" t="s">
        <v>828</v>
      </c>
      <c r="F2402" t="s">
        <v>73</v>
      </c>
      <c r="G2402">
        <v>1</v>
      </c>
      <c r="H2402">
        <v>2013</v>
      </c>
      <c r="I2402" t="s">
        <v>1498</v>
      </c>
      <c r="J2402" t="s">
        <v>1498</v>
      </c>
      <c r="K2402" t="s">
        <v>81</v>
      </c>
      <c r="L2402">
        <v>8</v>
      </c>
      <c r="M2402" t="s">
        <v>58</v>
      </c>
      <c r="N2402" t="s">
        <v>9662</v>
      </c>
      <c r="W2402">
        <v>1</v>
      </c>
      <c r="AE2402">
        <v>7</v>
      </c>
      <c r="AI2402" t="s">
        <v>31</v>
      </c>
      <c r="AO2402" t="s">
        <v>59</v>
      </c>
      <c r="AR2402" t="s">
        <v>40</v>
      </c>
      <c r="AV2402" t="s">
        <v>1787</v>
      </c>
      <c r="BA2402" t="s">
        <v>1499</v>
      </c>
      <c r="BB2402" t="s">
        <v>64</v>
      </c>
    </row>
    <row r="2403" spans="1:54" x14ac:dyDescent="0.3">
      <c r="A2403">
        <v>458</v>
      </c>
      <c r="B2403" t="s">
        <v>912</v>
      </c>
      <c r="C2403" s="1">
        <v>41343</v>
      </c>
      <c r="D2403">
        <v>3</v>
      </c>
      <c r="E2403" t="s">
        <v>828</v>
      </c>
      <c r="F2403" t="s">
        <v>56</v>
      </c>
      <c r="G2403">
        <v>0</v>
      </c>
      <c r="H2403">
        <v>2013</v>
      </c>
      <c r="I2403" t="s">
        <v>1788</v>
      </c>
      <c r="K2403" t="s">
        <v>430</v>
      </c>
      <c r="L2403">
        <v>4</v>
      </c>
      <c r="M2403" t="s">
        <v>58</v>
      </c>
      <c r="N2403" t="s">
        <v>9662</v>
      </c>
      <c r="AE2403">
        <v>4</v>
      </c>
      <c r="AI2403" t="s">
        <v>31</v>
      </c>
      <c r="AT2403" t="s">
        <v>75</v>
      </c>
      <c r="AV2403" t="s">
        <v>1789</v>
      </c>
      <c r="AW2403" t="s">
        <v>1790</v>
      </c>
      <c r="AX2403" t="s">
        <v>1791</v>
      </c>
      <c r="BA2403" t="s">
        <v>1468</v>
      </c>
      <c r="BB2403" t="s">
        <v>64</v>
      </c>
    </row>
    <row r="2404" spans="1:54" x14ac:dyDescent="0.3">
      <c r="A2404">
        <v>463</v>
      </c>
      <c r="B2404" t="s">
        <v>1800</v>
      </c>
      <c r="C2404" s="1">
        <v>41352</v>
      </c>
      <c r="D2404">
        <v>3</v>
      </c>
      <c r="E2404" t="s">
        <v>828</v>
      </c>
      <c r="F2404" t="s">
        <v>100</v>
      </c>
      <c r="G2404">
        <v>0</v>
      </c>
      <c r="H2404">
        <v>2013</v>
      </c>
      <c r="I2404" t="s">
        <v>80</v>
      </c>
      <c r="J2404" t="s">
        <v>80</v>
      </c>
      <c r="K2404" t="s">
        <v>81</v>
      </c>
      <c r="L2404">
        <v>3</v>
      </c>
      <c r="M2404" t="s">
        <v>58</v>
      </c>
      <c r="N2404" t="s">
        <v>9662</v>
      </c>
      <c r="W2404">
        <v>3</v>
      </c>
      <c r="AH2404" t="s">
        <v>30</v>
      </c>
      <c r="AR2404" t="s">
        <v>40</v>
      </c>
      <c r="AV2404" t="s">
        <v>1801</v>
      </c>
      <c r="BA2404" t="s">
        <v>85</v>
      </c>
      <c r="BB2404" t="s">
        <v>64</v>
      </c>
    </row>
    <row r="2405" spans="1:54" x14ac:dyDescent="0.3">
      <c r="A2405">
        <v>464</v>
      </c>
      <c r="B2405" t="s">
        <v>1802</v>
      </c>
      <c r="C2405" s="1">
        <v>41352</v>
      </c>
      <c r="D2405">
        <v>3</v>
      </c>
      <c r="E2405" t="s">
        <v>828</v>
      </c>
      <c r="F2405" t="s">
        <v>100</v>
      </c>
      <c r="G2405">
        <v>0</v>
      </c>
      <c r="H2405">
        <v>2013</v>
      </c>
      <c r="I2405" t="s">
        <v>80</v>
      </c>
      <c r="J2405" t="s">
        <v>80</v>
      </c>
      <c r="K2405" t="s">
        <v>81</v>
      </c>
      <c r="L2405">
        <v>31</v>
      </c>
      <c r="M2405" t="s">
        <v>58</v>
      </c>
      <c r="N2405" t="s">
        <v>9662</v>
      </c>
      <c r="W2405">
        <v>6</v>
      </c>
      <c r="AE2405">
        <v>25</v>
      </c>
      <c r="AH2405" t="s">
        <v>30</v>
      </c>
      <c r="AT2405" t="s">
        <v>75</v>
      </c>
      <c r="AV2405" t="s">
        <v>1803</v>
      </c>
      <c r="AW2405" t="s">
        <v>1804</v>
      </c>
      <c r="AX2405" t="s">
        <v>1801</v>
      </c>
      <c r="BA2405" t="s">
        <v>85</v>
      </c>
      <c r="BB2405" t="s">
        <v>64</v>
      </c>
    </row>
    <row r="2406" spans="1:54" x14ac:dyDescent="0.3">
      <c r="A2406">
        <v>465</v>
      </c>
      <c r="B2406" t="s">
        <v>1805</v>
      </c>
      <c r="C2406" s="1">
        <v>41353</v>
      </c>
      <c r="D2406">
        <v>3</v>
      </c>
      <c r="E2406" t="s">
        <v>828</v>
      </c>
      <c r="F2406" t="s">
        <v>169</v>
      </c>
      <c r="G2406">
        <v>0</v>
      </c>
      <c r="H2406">
        <v>2013</v>
      </c>
      <c r="I2406" t="s">
        <v>80</v>
      </c>
      <c r="J2406" t="s">
        <v>80</v>
      </c>
      <c r="K2406" t="s">
        <v>81</v>
      </c>
      <c r="L2406">
        <v>1</v>
      </c>
      <c r="M2406" t="s">
        <v>58</v>
      </c>
      <c r="N2406" t="s">
        <v>9662</v>
      </c>
      <c r="AE2406">
        <v>1</v>
      </c>
      <c r="AI2406" t="s">
        <v>31</v>
      </c>
      <c r="AN2406" t="s">
        <v>36</v>
      </c>
      <c r="AV2406" t="s">
        <v>1806</v>
      </c>
      <c r="BA2406" t="s">
        <v>85</v>
      </c>
      <c r="BB2406" t="s">
        <v>64</v>
      </c>
    </row>
    <row r="2407" spans="1:54" x14ac:dyDescent="0.3">
      <c r="A2407">
        <v>467</v>
      </c>
      <c r="B2407" t="s">
        <v>1809</v>
      </c>
      <c r="C2407" s="1">
        <v>41355</v>
      </c>
      <c r="D2407">
        <v>3</v>
      </c>
      <c r="E2407" t="s">
        <v>828</v>
      </c>
      <c r="F2407" t="s">
        <v>203</v>
      </c>
      <c r="G2407">
        <v>0</v>
      </c>
      <c r="H2407">
        <v>2013</v>
      </c>
      <c r="J2407" t="s">
        <v>1810</v>
      </c>
      <c r="K2407" t="s">
        <v>251</v>
      </c>
      <c r="L2407">
        <v>28</v>
      </c>
      <c r="M2407" t="s">
        <v>58</v>
      </c>
      <c r="N2407" t="s">
        <v>9662</v>
      </c>
      <c r="V2407">
        <v>2</v>
      </c>
      <c r="W2407">
        <v>2</v>
      </c>
      <c r="AE2407">
        <v>24</v>
      </c>
      <c r="AH2407" t="s">
        <v>30</v>
      </c>
      <c r="AI2407" t="s">
        <v>31</v>
      </c>
      <c r="AK2407" t="s">
        <v>33</v>
      </c>
      <c r="AO2407" t="s">
        <v>59</v>
      </c>
      <c r="AT2407" t="s">
        <v>75</v>
      </c>
      <c r="AV2407" t="s">
        <v>1811</v>
      </c>
      <c r="AW2407" t="s">
        <v>1812</v>
      </c>
      <c r="BA2407" t="s">
        <v>1813</v>
      </c>
      <c r="BB2407" t="s">
        <v>64</v>
      </c>
    </row>
    <row r="2408" spans="1:54" x14ac:dyDescent="0.3">
      <c r="A2408">
        <v>468</v>
      </c>
      <c r="B2408" t="s">
        <v>1814</v>
      </c>
      <c r="C2408" s="1">
        <v>41356</v>
      </c>
      <c r="D2408">
        <v>3</v>
      </c>
      <c r="E2408" t="s">
        <v>828</v>
      </c>
      <c r="F2408" t="s">
        <v>206</v>
      </c>
      <c r="G2408">
        <v>1</v>
      </c>
      <c r="H2408">
        <v>2013</v>
      </c>
      <c r="I2408" t="s">
        <v>1736</v>
      </c>
      <c r="K2408" t="s">
        <v>430</v>
      </c>
      <c r="L2408">
        <v>2</v>
      </c>
      <c r="M2408" t="s">
        <v>58</v>
      </c>
      <c r="N2408" t="s">
        <v>9662</v>
      </c>
      <c r="V2408">
        <v>2</v>
      </c>
      <c r="W2408">
        <v>0</v>
      </c>
      <c r="AH2408" t="s">
        <v>30</v>
      </c>
      <c r="AT2408" t="s">
        <v>75</v>
      </c>
      <c r="AV2408" t="s">
        <v>1815</v>
      </c>
      <c r="AW2408" t="s">
        <v>1816</v>
      </c>
      <c r="AX2408" t="s">
        <v>1817</v>
      </c>
      <c r="BA2408" t="s">
        <v>1468</v>
      </c>
      <c r="BB2408" t="s">
        <v>64</v>
      </c>
    </row>
    <row r="2409" spans="1:54" x14ac:dyDescent="0.3">
      <c r="A2409">
        <v>472</v>
      </c>
      <c r="B2409" t="s">
        <v>1829</v>
      </c>
      <c r="C2409" s="1">
        <v>41364</v>
      </c>
      <c r="D2409">
        <v>3</v>
      </c>
      <c r="E2409" t="s">
        <v>828</v>
      </c>
      <c r="F2409" t="s">
        <v>56</v>
      </c>
      <c r="G2409">
        <v>1</v>
      </c>
      <c r="H2409">
        <v>2013</v>
      </c>
      <c r="I2409" t="s">
        <v>430</v>
      </c>
      <c r="K2409" t="s">
        <v>430</v>
      </c>
      <c r="L2409">
        <v>15</v>
      </c>
      <c r="M2409" t="s">
        <v>58</v>
      </c>
      <c r="N2409" t="s">
        <v>9662</v>
      </c>
      <c r="V2409">
        <v>14</v>
      </c>
      <c r="W2409">
        <v>1</v>
      </c>
      <c r="AI2409" t="s">
        <v>31</v>
      </c>
      <c r="AT2409" t="s">
        <v>75</v>
      </c>
      <c r="AV2409" t="s">
        <v>1830</v>
      </c>
      <c r="AW2409" t="s">
        <v>1831</v>
      </c>
      <c r="BA2409" t="s">
        <v>1468</v>
      </c>
      <c r="BB2409" t="s">
        <v>64</v>
      </c>
    </row>
    <row r="2410" spans="1:54" x14ac:dyDescent="0.3">
      <c r="A2410">
        <v>483</v>
      </c>
      <c r="B2410" t="s">
        <v>1866</v>
      </c>
      <c r="C2410" s="1">
        <v>41378</v>
      </c>
      <c r="D2410">
        <v>4</v>
      </c>
      <c r="E2410" t="s">
        <v>949</v>
      </c>
      <c r="F2410" t="s">
        <v>56</v>
      </c>
      <c r="G2410">
        <v>1</v>
      </c>
      <c r="H2410">
        <v>2013</v>
      </c>
      <c r="I2410" t="s">
        <v>1867</v>
      </c>
      <c r="J2410" t="s">
        <v>1498</v>
      </c>
      <c r="K2410" t="s">
        <v>81</v>
      </c>
      <c r="L2410">
        <v>1</v>
      </c>
      <c r="M2410" t="s">
        <v>58</v>
      </c>
      <c r="N2410" t="s">
        <v>9662</v>
      </c>
      <c r="AE2410">
        <v>1</v>
      </c>
      <c r="AI2410" t="s">
        <v>31</v>
      </c>
      <c r="AT2410" t="s">
        <v>75</v>
      </c>
      <c r="AV2410" t="s">
        <v>1868</v>
      </c>
      <c r="BA2410" t="s">
        <v>1499</v>
      </c>
      <c r="BB2410" t="s">
        <v>64</v>
      </c>
    </row>
    <row r="2411" spans="1:54" x14ac:dyDescent="0.3">
      <c r="A2411">
        <v>484</v>
      </c>
      <c r="B2411" t="s">
        <v>1869</v>
      </c>
      <c r="C2411" s="1">
        <v>41378</v>
      </c>
      <c r="D2411">
        <v>4</v>
      </c>
      <c r="E2411" t="s">
        <v>949</v>
      </c>
      <c r="F2411" t="s">
        <v>56</v>
      </c>
      <c r="G2411">
        <v>0</v>
      </c>
      <c r="H2411">
        <v>2013</v>
      </c>
      <c r="I2411" t="s">
        <v>1870</v>
      </c>
      <c r="J2411" t="s">
        <v>1498</v>
      </c>
      <c r="K2411" t="s">
        <v>81</v>
      </c>
      <c r="L2411">
        <v>1</v>
      </c>
      <c r="M2411" t="s">
        <v>58</v>
      </c>
      <c r="N2411" t="s">
        <v>9662</v>
      </c>
      <c r="AE2411">
        <v>1</v>
      </c>
      <c r="AI2411" t="s">
        <v>31</v>
      </c>
      <c r="AT2411" t="s">
        <v>75</v>
      </c>
      <c r="AV2411" t="s">
        <v>1868</v>
      </c>
      <c r="BA2411" t="s">
        <v>1499</v>
      </c>
      <c r="BB2411" t="s">
        <v>64</v>
      </c>
    </row>
    <row r="2412" spans="1:54" x14ac:dyDescent="0.3">
      <c r="A2412">
        <v>491</v>
      </c>
      <c r="B2412" t="s">
        <v>1894</v>
      </c>
      <c r="C2412" s="1">
        <v>41392</v>
      </c>
      <c r="D2412">
        <v>4</v>
      </c>
      <c r="E2412" t="s">
        <v>949</v>
      </c>
      <c r="F2412" t="s">
        <v>56</v>
      </c>
      <c r="G2412">
        <v>0</v>
      </c>
      <c r="H2412">
        <v>2013</v>
      </c>
      <c r="I2412" t="s">
        <v>1895</v>
      </c>
      <c r="K2412" t="s">
        <v>505</v>
      </c>
      <c r="L2412">
        <v>5</v>
      </c>
      <c r="M2412" t="s">
        <v>58</v>
      </c>
      <c r="N2412" t="s">
        <v>9662</v>
      </c>
      <c r="W2412">
        <v>3</v>
      </c>
      <c r="AE2412">
        <v>2</v>
      </c>
      <c r="AI2412" t="s">
        <v>31</v>
      </c>
      <c r="AT2412" t="s">
        <v>75</v>
      </c>
      <c r="AV2412" t="s">
        <v>1896</v>
      </c>
      <c r="AW2412" t="s">
        <v>1897</v>
      </c>
      <c r="AX2412" t="s">
        <v>1898</v>
      </c>
      <c r="BA2412" t="s">
        <v>1899</v>
      </c>
      <c r="BB2412" t="s">
        <v>64</v>
      </c>
    </row>
    <row r="2413" spans="1:54" x14ac:dyDescent="0.3">
      <c r="A2413">
        <v>495</v>
      </c>
      <c r="B2413" t="s">
        <v>1911</v>
      </c>
      <c r="C2413" s="1">
        <v>41398</v>
      </c>
      <c r="D2413">
        <v>5</v>
      </c>
      <c r="E2413" t="s">
        <v>55</v>
      </c>
      <c r="F2413" t="s">
        <v>206</v>
      </c>
      <c r="G2413">
        <v>1</v>
      </c>
      <c r="H2413">
        <v>2013</v>
      </c>
      <c r="I2413" t="s">
        <v>1912</v>
      </c>
      <c r="J2413" t="s">
        <v>348</v>
      </c>
      <c r="K2413" t="s">
        <v>81</v>
      </c>
      <c r="L2413">
        <v>4</v>
      </c>
      <c r="M2413" t="s">
        <v>58</v>
      </c>
      <c r="N2413" t="s">
        <v>9662</v>
      </c>
      <c r="AE2413">
        <v>4</v>
      </c>
      <c r="AJ2413" t="s">
        <v>32</v>
      </c>
      <c r="AM2413" t="s">
        <v>82</v>
      </c>
      <c r="AV2413" t="s">
        <v>1913</v>
      </c>
      <c r="BA2413" t="s">
        <v>351</v>
      </c>
      <c r="BB2413" t="s">
        <v>64</v>
      </c>
    </row>
    <row r="2414" spans="1:54" x14ac:dyDescent="0.3">
      <c r="A2414">
        <v>498</v>
      </c>
      <c r="B2414" t="s">
        <v>1922</v>
      </c>
      <c r="C2414" s="1">
        <v>41406</v>
      </c>
      <c r="D2414">
        <v>5</v>
      </c>
      <c r="E2414" t="s">
        <v>55</v>
      </c>
      <c r="F2414" t="s">
        <v>56</v>
      </c>
      <c r="G2414">
        <v>0</v>
      </c>
      <c r="H2414">
        <v>2013</v>
      </c>
      <c r="I2414" t="s">
        <v>80</v>
      </c>
      <c r="J2414" t="s">
        <v>80</v>
      </c>
      <c r="K2414" t="s">
        <v>81</v>
      </c>
      <c r="L2414">
        <v>2</v>
      </c>
      <c r="M2414" t="s">
        <v>58</v>
      </c>
      <c r="N2414" t="s">
        <v>9662</v>
      </c>
      <c r="AE2414">
        <v>2</v>
      </c>
      <c r="AH2414" t="s">
        <v>30</v>
      </c>
      <c r="AI2414" t="s">
        <v>31</v>
      </c>
      <c r="AO2414" t="s">
        <v>59</v>
      </c>
      <c r="AV2414" t="s">
        <v>1923</v>
      </c>
      <c r="AW2414" t="s">
        <v>1924</v>
      </c>
      <c r="AX2414" t="s">
        <v>1925</v>
      </c>
      <c r="BA2414" t="s">
        <v>85</v>
      </c>
      <c r="BB2414" t="s">
        <v>64</v>
      </c>
    </row>
    <row r="2415" spans="1:54" x14ac:dyDescent="0.3">
      <c r="A2415">
        <v>500</v>
      </c>
      <c r="B2415" t="s">
        <v>1929</v>
      </c>
      <c r="C2415" s="1">
        <v>41410</v>
      </c>
      <c r="D2415">
        <v>5</v>
      </c>
      <c r="E2415" t="s">
        <v>55</v>
      </c>
      <c r="F2415" t="s">
        <v>88</v>
      </c>
      <c r="G2415">
        <v>0</v>
      </c>
      <c r="H2415">
        <v>2013</v>
      </c>
      <c r="I2415" t="s">
        <v>1930</v>
      </c>
      <c r="K2415" t="s">
        <v>132</v>
      </c>
      <c r="L2415">
        <v>13</v>
      </c>
      <c r="M2415" t="s">
        <v>58</v>
      </c>
      <c r="N2415" t="s">
        <v>9662</v>
      </c>
      <c r="V2415">
        <v>10</v>
      </c>
      <c r="W2415">
        <v>3</v>
      </c>
      <c r="AI2415" t="s">
        <v>31</v>
      </c>
      <c r="AO2415" t="s">
        <v>59</v>
      </c>
      <c r="AR2415" t="s">
        <v>40</v>
      </c>
      <c r="AV2415" t="s">
        <v>1931</v>
      </c>
      <c r="AW2415" t="s">
        <v>1932</v>
      </c>
      <c r="BA2415" t="s">
        <v>1652</v>
      </c>
      <c r="BB2415" t="s">
        <v>64</v>
      </c>
    </row>
    <row r="2416" spans="1:54" x14ac:dyDescent="0.3">
      <c r="A2416">
        <v>504</v>
      </c>
      <c r="B2416" t="s">
        <v>1942</v>
      </c>
      <c r="C2416" s="1">
        <v>41432</v>
      </c>
      <c r="D2416">
        <v>6</v>
      </c>
      <c r="E2416" t="s">
        <v>87</v>
      </c>
      <c r="F2416" t="s">
        <v>203</v>
      </c>
      <c r="G2416">
        <v>2</v>
      </c>
      <c r="H2416">
        <v>2013</v>
      </c>
      <c r="I2416" t="s">
        <v>80</v>
      </c>
      <c r="J2416" t="s">
        <v>80</v>
      </c>
      <c r="K2416" t="s">
        <v>81</v>
      </c>
      <c r="L2416">
        <v>13</v>
      </c>
      <c r="M2416" t="s">
        <v>58</v>
      </c>
      <c r="N2416" t="s">
        <v>9662</v>
      </c>
      <c r="AE2416">
        <v>13</v>
      </c>
      <c r="AI2416" t="s">
        <v>31</v>
      </c>
      <c r="AV2416" t="s">
        <v>1943</v>
      </c>
      <c r="BA2416" t="s">
        <v>85</v>
      </c>
      <c r="BB2416" t="s">
        <v>64</v>
      </c>
    </row>
    <row r="2417" spans="1:54" x14ac:dyDescent="0.3">
      <c r="A2417">
        <v>514</v>
      </c>
      <c r="B2417" t="s">
        <v>1973</v>
      </c>
      <c r="C2417" s="1">
        <v>41455</v>
      </c>
      <c r="D2417">
        <v>6</v>
      </c>
      <c r="E2417" t="s">
        <v>87</v>
      </c>
      <c r="F2417" t="s">
        <v>56</v>
      </c>
      <c r="H2417">
        <v>2013</v>
      </c>
      <c r="I2417" t="s">
        <v>80</v>
      </c>
      <c r="J2417" t="s">
        <v>80</v>
      </c>
      <c r="K2417" t="s">
        <v>81</v>
      </c>
      <c r="L2417">
        <v>1</v>
      </c>
      <c r="M2417" t="s">
        <v>58</v>
      </c>
      <c r="N2417" t="s">
        <v>9662</v>
      </c>
      <c r="V2417">
        <v>1</v>
      </c>
      <c r="AH2417" t="s">
        <v>30</v>
      </c>
      <c r="AV2417" t="s">
        <v>1974</v>
      </c>
      <c r="BA2417" t="s">
        <v>85</v>
      </c>
      <c r="BB2417" t="s">
        <v>64</v>
      </c>
    </row>
    <row r="2418" spans="1:54" x14ac:dyDescent="0.3">
      <c r="A2418">
        <v>519</v>
      </c>
      <c r="B2418" t="s">
        <v>1990</v>
      </c>
      <c r="C2418" s="1">
        <v>41481</v>
      </c>
      <c r="D2418">
        <v>7</v>
      </c>
      <c r="E2418" t="s">
        <v>154</v>
      </c>
      <c r="F2418" t="s">
        <v>203</v>
      </c>
      <c r="H2418">
        <v>2013</v>
      </c>
      <c r="I2418" t="s">
        <v>347</v>
      </c>
      <c r="J2418" t="s">
        <v>348</v>
      </c>
      <c r="K2418" t="s">
        <v>81</v>
      </c>
      <c r="L2418">
        <v>23</v>
      </c>
      <c r="M2418" t="s">
        <v>58</v>
      </c>
      <c r="N2418" t="s">
        <v>9662</v>
      </c>
      <c r="AE2418">
        <v>23</v>
      </c>
      <c r="AV2418" t="s">
        <v>1991</v>
      </c>
      <c r="BA2418" t="s">
        <v>351</v>
      </c>
      <c r="BB2418" t="s">
        <v>64</v>
      </c>
    </row>
    <row r="2419" spans="1:54" x14ac:dyDescent="0.3">
      <c r="A2419">
        <v>521</v>
      </c>
      <c r="B2419" t="s">
        <v>1995</v>
      </c>
      <c r="C2419" s="1">
        <v>41484</v>
      </c>
      <c r="D2419">
        <v>7</v>
      </c>
      <c r="E2419" t="s">
        <v>154</v>
      </c>
      <c r="F2419" t="s">
        <v>73</v>
      </c>
      <c r="H2419">
        <v>2013</v>
      </c>
      <c r="I2419" t="s">
        <v>613</v>
      </c>
      <c r="K2419" t="s">
        <v>430</v>
      </c>
      <c r="L2419">
        <v>50</v>
      </c>
      <c r="M2419" t="s">
        <v>58</v>
      </c>
      <c r="N2419" t="s">
        <v>9662</v>
      </c>
      <c r="AE2419">
        <v>50</v>
      </c>
      <c r="AH2419" t="s">
        <v>30</v>
      </c>
      <c r="AI2419" t="s">
        <v>31</v>
      </c>
      <c r="AN2419" t="s">
        <v>36</v>
      </c>
      <c r="AP2419" t="s">
        <v>38</v>
      </c>
      <c r="AV2419" t="s">
        <v>1996</v>
      </c>
      <c r="AW2419" t="s">
        <v>1997</v>
      </c>
      <c r="AX2419" t="s">
        <v>1998</v>
      </c>
      <c r="BA2419" t="s">
        <v>1468</v>
      </c>
      <c r="BB2419" t="s">
        <v>64</v>
      </c>
    </row>
    <row r="2420" spans="1:54" x14ac:dyDescent="0.3">
      <c r="A2420">
        <v>522</v>
      </c>
      <c r="B2420" t="s">
        <v>1999</v>
      </c>
      <c r="C2420" s="1">
        <v>41486</v>
      </c>
      <c r="D2420">
        <v>7</v>
      </c>
      <c r="E2420" t="s">
        <v>154</v>
      </c>
      <c r="F2420" t="s">
        <v>169</v>
      </c>
      <c r="H2420">
        <v>2013</v>
      </c>
      <c r="I2420" t="s">
        <v>2000</v>
      </c>
      <c r="J2420" t="s">
        <v>94</v>
      </c>
      <c r="K2420" t="s">
        <v>81</v>
      </c>
      <c r="L2420">
        <v>8</v>
      </c>
      <c r="M2420" t="s">
        <v>58</v>
      </c>
      <c r="N2420" t="s">
        <v>9662</v>
      </c>
      <c r="AE2420">
        <v>8</v>
      </c>
      <c r="AJ2420" t="s">
        <v>32</v>
      </c>
      <c r="AM2420" t="s">
        <v>82</v>
      </c>
      <c r="AS2420" t="s">
        <v>41</v>
      </c>
      <c r="AV2420" t="s">
        <v>2001</v>
      </c>
      <c r="BA2420" t="s">
        <v>98</v>
      </c>
      <c r="BB2420" t="s">
        <v>64</v>
      </c>
    </row>
    <row r="2421" spans="1:54" x14ac:dyDescent="0.3">
      <c r="A2421">
        <v>527</v>
      </c>
      <c r="B2421" t="s">
        <v>2014</v>
      </c>
      <c r="C2421" s="1">
        <v>41496</v>
      </c>
      <c r="D2421">
        <v>8</v>
      </c>
      <c r="E2421" t="s">
        <v>212</v>
      </c>
      <c r="F2421" t="s">
        <v>206</v>
      </c>
      <c r="H2421">
        <v>2013</v>
      </c>
      <c r="I2421" t="s">
        <v>2015</v>
      </c>
      <c r="J2421" t="s">
        <v>1115</v>
      </c>
      <c r="K2421" t="s">
        <v>81</v>
      </c>
      <c r="L2421">
        <v>12</v>
      </c>
      <c r="M2421" t="s">
        <v>58</v>
      </c>
      <c r="N2421" t="s">
        <v>9662</v>
      </c>
      <c r="AE2421">
        <v>12</v>
      </c>
      <c r="AI2421" t="s">
        <v>31</v>
      </c>
      <c r="AV2421" t="s">
        <v>2016</v>
      </c>
      <c r="BA2421" t="s">
        <v>1118</v>
      </c>
      <c r="BB2421" t="s">
        <v>64</v>
      </c>
    </row>
    <row r="2422" spans="1:54" x14ac:dyDescent="0.3">
      <c r="A2422">
        <v>532</v>
      </c>
      <c r="B2422" t="s">
        <v>2028</v>
      </c>
      <c r="C2422" s="1">
        <v>41507</v>
      </c>
      <c r="D2422">
        <v>8</v>
      </c>
      <c r="E2422" t="s">
        <v>212</v>
      </c>
      <c r="F2422" t="s">
        <v>169</v>
      </c>
      <c r="H2422">
        <v>2013</v>
      </c>
      <c r="I2422" t="s">
        <v>1498</v>
      </c>
      <c r="J2422" t="s">
        <v>1498</v>
      </c>
      <c r="K2422" t="s">
        <v>81</v>
      </c>
      <c r="L2422">
        <v>9</v>
      </c>
      <c r="M2422" t="s">
        <v>58</v>
      </c>
      <c r="N2422" t="s">
        <v>9662</v>
      </c>
      <c r="V2422">
        <v>7</v>
      </c>
      <c r="W2422">
        <v>2</v>
      </c>
      <c r="AI2422" t="s">
        <v>31</v>
      </c>
      <c r="AO2422" t="s">
        <v>59</v>
      </c>
      <c r="AV2422" t="s">
        <v>2029</v>
      </c>
      <c r="BA2422" t="s">
        <v>1499</v>
      </c>
      <c r="BB2422" t="s">
        <v>64</v>
      </c>
    </row>
    <row r="2423" spans="1:54" x14ac:dyDescent="0.3">
      <c r="A2423">
        <v>533</v>
      </c>
      <c r="B2423" t="s">
        <v>2030</v>
      </c>
      <c r="C2423" s="1">
        <v>41507</v>
      </c>
      <c r="D2423">
        <v>8</v>
      </c>
      <c r="E2423" t="s">
        <v>212</v>
      </c>
      <c r="F2423" t="s">
        <v>169</v>
      </c>
      <c r="H2423">
        <v>2013</v>
      </c>
      <c r="J2423" t="s">
        <v>233</v>
      </c>
      <c r="K2423" t="s">
        <v>81</v>
      </c>
      <c r="L2423">
        <v>4</v>
      </c>
      <c r="M2423" t="s">
        <v>58</v>
      </c>
      <c r="N2423" t="s">
        <v>9662</v>
      </c>
      <c r="AE2423">
        <v>4</v>
      </c>
      <c r="AV2423" t="s">
        <v>2031</v>
      </c>
      <c r="BA2423" t="s">
        <v>235</v>
      </c>
      <c r="BB2423" t="s">
        <v>64</v>
      </c>
    </row>
    <row r="2424" spans="1:54" x14ac:dyDescent="0.3">
      <c r="A2424">
        <v>536</v>
      </c>
      <c r="B2424" t="s">
        <v>2038</v>
      </c>
      <c r="C2424" s="1">
        <v>41513</v>
      </c>
      <c r="D2424">
        <v>8</v>
      </c>
      <c r="E2424" t="s">
        <v>212</v>
      </c>
      <c r="F2424" t="s">
        <v>100</v>
      </c>
      <c r="H2424">
        <v>2013</v>
      </c>
      <c r="I2424" t="s">
        <v>2039</v>
      </c>
      <c r="J2424" t="s">
        <v>414</v>
      </c>
      <c r="K2424" t="s">
        <v>81</v>
      </c>
      <c r="L2424">
        <v>25</v>
      </c>
      <c r="M2424" t="s">
        <v>58</v>
      </c>
      <c r="N2424" t="s">
        <v>9662</v>
      </c>
      <c r="AE2424">
        <v>25</v>
      </c>
      <c r="AU2424" t="s">
        <v>2040</v>
      </c>
      <c r="AV2424" t="s">
        <v>2041</v>
      </c>
      <c r="BA2424" t="s">
        <v>417</v>
      </c>
      <c r="BB2424" t="s">
        <v>64</v>
      </c>
    </row>
    <row r="2425" spans="1:54" x14ac:dyDescent="0.3">
      <c r="A2425">
        <v>540</v>
      </c>
      <c r="B2425" t="s">
        <v>2053</v>
      </c>
      <c r="C2425" s="1">
        <v>41517</v>
      </c>
      <c r="D2425">
        <v>8</v>
      </c>
      <c r="E2425" t="s">
        <v>212</v>
      </c>
      <c r="F2425" t="s">
        <v>206</v>
      </c>
      <c r="H2425">
        <v>2013</v>
      </c>
      <c r="I2425" t="s">
        <v>2054</v>
      </c>
      <c r="J2425" t="s">
        <v>1819</v>
      </c>
      <c r="K2425" t="s">
        <v>81</v>
      </c>
      <c r="L2425">
        <v>14</v>
      </c>
      <c r="M2425" t="s">
        <v>58</v>
      </c>
      <c r="N2425" t="s">
        <v>9662</v>
      </c>
      <c r="AE2425">
        <v>14</v>
      </c>
      <c r="AU2425" t="s">
        <v>2055</v>
      </c>
      <c r="AV2425" t="s">
        <v>2056</v>
      </c>
      <c r="AW2425" t="s">
        <v>2049</v>
      </c>
      <c r="BA2425" t="s">
        <v>1822</v>
      </c>
      <c r="BB2425" t="s">
        <v>64</v>
      </c>
    </row>
    <row r="2426" spans="1:54" x14ac:dyDescent="0.3">
      <c r="A2426">
        <v>542</v>
      </c>
      <c r="B2426" t="s">
        <v>2059</v>
      </c>
      <c r="C2426" s="1">
        <v>41519</v>
      </c>
      <c r="D2426">
        <v>9</v>
      </c>
      <c r="E2426" t="s">
        <v>263</v>
      </c>
      <c r="F2426" t="s">
        <v>73</v>
      </c>
      <c r="H2426">
        <v>2013</v>
      </c>
      <c r="I2426" t="s">
        <v>2060</v>
      </c>
      <c r="J2426" t="s">
        <v>793</v>
      </c>
      <c r="K2426" t="s">
        <v>65</v>
      </c>
      <c r="L2426">
        <v>10</v>
      </c>
      <c r="M2426" t="s">
        <v>58</v>
      </c>
      <c r="N2426" t="s">
        <v>9662</v>
      </c>
      <c r="AE2426">
        <v>10</v>
      </c>
      <c r="AI2426" t="s">
        <v>31</v>
      </c>
      <c r="AJ2426" t="s">
        <v>32</v>
      </c>
      <c r="AU2426" t="s">
        <v>2061</v>
      </c>
      <c r="AV2426" t="s">
        <v>2062</v>
      </c>
      <c r="BA2426" t="s">
        <v>796</v>
      </c>
      <c r="BB2426" t="s">
        <v>64</v>
      </c>
    </row>
    <row r="2427" spans="1:54" x14ac:dyDescent="0.3">
      <c r="A2427">
        <v>543</v>
      </c>
      <c r="B2427" t="s">
        <v>2063</v>
      </c>
      <c r="C2427" s="1">
        <v>41521</v>
      </c>
      <c r="D2427">
        <v>9</v>
      </c>
      <c r="E2427" t="s">
        <v>263</v>
      </c>
      <c r="F2427" t="s">
        <v>169</v>
      </c>
      <c r="H2427">
        <v>2013</v>
      </c>
      <c r="I2427" t="s">
        <v>2064</v>
      </c>
      <c r="J2427" t="s">
        <v>2065</v>
      </c>
      <c r="K2427" t="s">
        <v>81</v>
      </c>
      <c r="L2427">
        <v>15</v>
      </c>
      <c r="M2427" t="s">
        <v>58</v>
      </c>
      <c r="N2427" t="s">
        <v>9662</v>
      </c>
      <c r="AE2427">
        <v>15</v>
      </c>
      <c r="AI2427" t="s">
        <v>31</v>
      </c>
      <c r="AO2427" t="s">
        <v>59</v>
      </c>
      <c r="AU2427" t="s">
        <v>2066</v>
      </c>
      <c r="AV2427" t="s">
        <v>2067</v>
      </c>
      <c r="BA2427" t="s">
        <v>2068</v>
      </c>
      <c r="BB2427" t="s">
        <v>64</v>
      </c>
    </row>
    <row r="2428" spans="1:54" x14ac:dyDescent="0.3">
      <c r="A2428">
        <v>556</v>
      </c>
      <c r="B2428" t="s">
        <v>2102</v>
      </c>
      <c r="C2428" s="1">
        <v>41542</v>
      </c>
      <c r="D2428">
        <v>9</v>
      </c>
      <c r="E2428" t="s">
        <v>263</v>
      </c>
      <c r="F2428" t="s">
        <v>169</v>
      </c>
      <c r="H2428">
        <v>2013</v>
      </c>
      <c r="I2428" t="s">
        <v>2103</v>
      </c>
      <c r="J2428" t="s">
        <v>233</v>
      </c>
      <c r="K2428" t="s">
        <v>81</v>
      </c>
      <c r="L2428">
        <v>27</v>
      </c>
      <c r="M2428" t="s">
        <v>58</v>
      </c>
      <c r="N2428" t="s">
        <v>9662</v>
      </c>
      <c r="AE2428">
        <v>27</v>
      </c>
      <c r="AI2428" t="s">
        <v>31</v>
      </c>
      <c r="AV2428" t="s">
        <v>2104</v>
      </c>
      <c r="AW2428" t="s">
        <v>2105</v>
      </c>
      <c r="BA2428" t="s">
        <v>235</v>
      </c>
      <c r="BB2428" t="s">
        <v>64</v>
      </c>
    </row>
    <row r="2429" spans="1:54" x14ac:dyDescent="0.3">
      <c r="A2429">
        <v>558</v>
      </c>
      <c r="B2429" t="s">
        <v>2110</v>
      </c>
      <c r="C2429" s="1">
        <v>41545</v>
      </c>
      <c r="D2429">
        <v>9</v>
      </c>
      <c r="E2429" t="s">
        <v>263</v>
      </c>
      <c r="F2429" t="s">
        <v>206</v>
      </c>
      <c r="H2429">
        <v>2013</v>
      </c>
      <c r="I2429" t="s">
        <v>2111</v>
      </c>
      <c r="J2429" t="s">
        <v>1498</v>
      </c>
      <c r="K2429" t="s">
        <v>81</v>
      </c>
      <c r="L2429">
        <v>7</v>
      </c>
      <c r="M2429" t="s">
        <v>58</v>
      </c>
      <c r="N2429" t="s">
        <v>9662</v>
      </c>
      <c r="AE2429">
        <v>7</v>
      </c>
      <c r="AV2429" t="s">
        <v>2112</v>
      </c>
      <c r="BA2429" t="s">
        <v>1499</v>
      </c>
      <c r="BB2429" t="s">
        <v>64</v>
      </c>
    </row>
    <row r="2430" spans="1:54" x14ac:dyDescent="0.3">
      <c r="A2430">
        <v>559</v>
      </c>
      <c r="B2430" t="s">
        <v>2113</v>
      </c>
      <c r="C2430" s="1">
        <v>41545</v>
      </c>
      <c r="D2430">
        <v>9</v>
      </c>
      <c r="E2430" t="s">
        <v>263</v>
      </c>
      <c r="F2430" t="s">
        <v>206</v>
      </c>
      <c r="H2430">
        <v>2013</v>
      </c>
      <c r="I2430" t="s">
        <v>2114</v>
      </c>
      <c r="J2430" t="s">
        <v>793</v>
      </c>
      <c r="K2430" t="s">
        <v>65</v>
      </c>
      <c r="L2430">
        <v>15</v>
      </c>
      <c r="M2430" t="s">
        <v>58</v>
      </c>
      <c r="N2430" t="s">
        <v>9662</v>
      </c>
      <c r="AE2430">
        <v>15</v>
      </c>
      <c r="AI2430" t="s">
        <v>31</v>
      </c>
      <c r="AV2430" t="s">
        <v>2115</v>
      </c>
      <c r="AW2430" t="s">
        <v>2116</v>
      </c>
      <c r="AX2430" t="s">
        <v>2117</v>
      </c>
      <c r="BA2430" t="s">
        <v>796</v>
      </c>
      <c r="BB2430" t="s">
        <v>64</v>
      </c>
    </row>
    <row r="2431" spans="1:54" x14ac:dyDescent="0.3">
      <c r="A2431">
        <v>571</v>
      </c>
      <c r="B2431" t="s">
        <v>2153</v>
      </c>
      <c r="C2431" s="1">
        <v>41578</v>
      </c>
      <c r="D2431">
        <v>10</v>
      </c>
      <c r="E2431" t="s">
        <v>290</v>
      </c>
      <c r="F2431" t="s">
        <v>88</v>
      </c>
      <c r="H2431">
        <v>2013</v>
      </c>
      <c r="I2431" t="s">
        <v>2154</v>
      </c>
      <c r="J2431" t="s">
        <v>879</v>
      </c>
      <c r="K2431" t="s">
        <v>81</v>
      </c>
      <c r="L2431">
        <v>27</v>
      </c>
      <c r="M2431" t="s">
        <v>58</v>
      </c>
      <c r="N2431" t="s">
        <v>9662</v>
      </c>
      <c r="AE2431">
        <v>27</v>
      </c>
      <c r="AI2431" t="s">
        <v>31</v>
      </c>
      <c r="AU2431" t="s">
        <v>2155</v>
      </c>
      <c r="AV2431" t="s">
        <v>2156</v>
      </c>
      <c r="BA2431" t="s">
        <v>882</v>
      </c>
      <c r="BB2431" t="s">
        <v>64</v>
      </c>
    </row>
    <row r="2432" spans="1:54" x14ac:dyDescent="0.3">
      <c r="A2432">
        <v>572</v>
      </c>
      <c r="B2432" t="s">
        <v>2157</v>
      </c>
      <c r="C2432" s="1">
        <v>41580</v>
      </c>
      <c r="D2432">
        <v>11</v>
      </c>
      <c r="E2432" t="s">
        <v>327</v>
      </c>
      <c r="F2432" t="s">
        <v>206</v>
      </c>
      <c r="H2432">
        <v>2013</v>
      </c>
      <c r="I2432" t="s">
        <v>2154</v>
      </c>
      <c r="J2432" t="s">
        <v>879</v>
      </c>
      <c r="K2432" t="s">
        <v>81</v>
      </c>
      <c r="L2432">
        <v>13</v>
      </c>
      <c r="M2432" t="s">
        <v>58</v>
      </c>
      <c r="N2432" t="s">
        <v>9662</v>
      </c>
      <c r="AE2432">
        <v>13</v>
      </c>
      <c r="AI2432" t="s">
        <v>31</v>
      </c>
      <c r="AV2432" t="s">
        <v>2156</v>
      </c>
      <c r="AW2432" t="s">
        <v>2158</v>
      </c>
      <c r="BA2432" t="s">
        <v>882</v>
      </c>
      <c r="BB2432" t="s">
        <v>64</v>
      </c>
    </row>
    <row r="2433" spans="1:54" x14ac:dyDescent="0.3">
      <c r="A2433">
        <v>581</v>
      </c>
      <c r="B2433" t="s">
        <v>2182</v>
      </c>
      <c r="C2433" s="1">
        <v>41600</v>
      </c>
      <c r="D2433">
        <v>11</v>
      </c>
      <c r="E2433" t="s">
        <v>327</v>
      </c>
      <c r="F2433" t="s">
        <v>203</v>
      </c>
      <c r="H2433">
        <v>2013</v>
      </c>
      <c r="I2433" t="s">
        <v>2183</v>
      </c>
      <c r="K2433" t="s">
        <v>251</v>
      </c>
      <c r="L2433">
        <v>6</v>
      </c>
      <c r="M2433" t="s">
        <v>58</v>
      </c>
      <c r="N2433" t="s">
        <v>9662</v>
      </c>
      <c r="AE2433">
        <v>6</v>
      </c>
      <c r="AI2433" t="s">
        <v>31</v>
      </c>
      <c r="AT2433" t="s">
        <v>75</v>
      </c>
      <c r="AV2433" t="s">
        <v>2184</v>
      </c>
      <c r="BA2433" t="s">
        <v>254</v>
      </c>
      <c r="BB2433" t="s">
        <v>64</v>
      </c>
    </row>
    <row r="2434" spans="1:54" x14ac:dyDescent="0.3">
      <c r="A2434">
        <v>583</v>
      </c>
      <c r="B2434" t="s">
        <v>2186</v>
      </c>
      <c r="C2434" s="1">
        <v>41601</v>
      </c>
      <c r="D2434">
        <v>11</v>
      </c>
      <c r="E2434" t="s">
        <v>327</v>
      </c>
      <c r="F2434" t="s">
        <v>206</v>
      </c>
      <c r="H2434">
        <v>2013</v>
      </c>
      <c r="I2434" t="s">
        <v>2187</v>
      </c>
      <c r="J2434" t="s">
        <v>117</v>
      </c>
      <c r="K2434" t="s">
        <v>81</v>
      </c>
      <c r="L2434">
        <v>12</v>
      </c>
      <c r="M2434" t="s">
        <v>58</v>
      </c>
      <c r="N2434" t="s">
        <v>9662</v>
      </c>
      <c r="AE2434">
        <v>12</v>
      </c>
      <c r="AI2434" t="s">
        <v>31</v>
      </c>
      <c r="AT2434" t="s">
        <v>75</v>
      </c>
      <c r="AV2434" t="s">
        <v>2188</v>
      </c>
      <c r="AW2434" t="s">
        <v>2189</v>
      </c>
      <c r="BA2434" t="s">
        <v>120</v>
      </c>
      <c r="BB2434" t="s">
        <v>64</v>
      </c>
    </row>
    <row r="2435" spans="1:54" x14ac:dyDescent="0.3">
      <c r="A2435">
        <v>584</v>
      </c>
      <c r="B2435" t="s">
        <v>2190</v>
      </c>
      <c r="C2435" s="1">
        <v>41601</v>
      </c>
      <c r="D2435">
        <v>11</v>
      </c>
      <c r="E2435" t="s">
        <v>327</v>
      </c>
      <c r="F2435" t="s">
        <v>206</v>
      </c>
      <c r="H2435">
        <v>2013</v>
      </c>
      <c r="I2435" t="s">
        <v>2191</v>
      </c>
      <c r="J2435" t="s">
        <v>2192</v>
      </c>
      <c r="K2435" t="s">
        <v>272</v>
      </c>
      <c r="L2435">
        <v>5</v>
      </c>
      <c r="M2435" t="s">
        <v>58</v>
      </c>
      <c r="N2435" t="s">
        <v>9662</v>
      </c>
      <c r="AE2435">
        <v>5</v>
      </c>
      <c r="AI2435" t="s">
        <v>31</v>
      </c>
      <c r="AT2435" t="s">
        <v>75</v>
      </c>
      <c r="AV2435" t="s">
        <v>2193</v>
      </c>
      <c r="AW2435" t="s">
        <v>2194</v>
      </c>
      <c r="BA2435" t="s">
        <v>2195</v>
      </c>
      <c r="BB2435" t="s">
        <v>64</v>
      </c>
    </row>
    <row r="2436" spans="1:54" x14ac:dyDescent="0.3">
      <c r="A2436">
        <v>586</v>
      </c>
      <c r="B2436" t="s">
        <v>2198</v>
      </c>
      <c r="C2436" s="1">
        <v>41607</v>
      </c>
      <c r="D2436">
        <v>11</v>
      </c>
      <c r="E2436" t="s">
        <v>327</v>
      </c>
      <c r="F2436" t="s">
        <v>203</v>
      </c>
      <c r="H2436">
        <v>2013</v>
      </c>
      <c r="J2436" t="s">
        <v>80</v>
      </c>
      <c r="K2436" t="s">
        <v>81</v>
      </c>
      <c r="L2436">
        <v>17</v>
      </c>
      <c r="M2436" t="s">
        <v>58</v>
      </c>
      <c r="N2436" t="s">
        <v>9662</v>
      </c>
      <c r="AE2436">
        <v>17</v>
      </c>
      <c r="AI2436" t="s">
        <v>31</v>
      </c>
      <c r="AT2436" t="s">
        <v>75</v>
      </c>
      <c r="AV2436" t="s">
        <v>2197</v>
      </c>
      <c r="AW2436" t="s">
        <v>2199</v>
      </c>
      <c r="BA2436" t="s">
        <v>85</v>
      </c>
      <c r="BB2436" t="s">
        <v>64</v>
      </c>
    </row>
    <row r="2437" spans="1:54" x14ac:dyDescent="0.3">
      <c r="A2437">
        <v>587</v>
      </c>
      <c r="B2437" t="s">
        <v>2200</v>
      </c>
      <c r="C2437" s="1">
        <v>41610</v>
      </c>
      <c r="D2437">
        <v>12</v>
      </c>
      <c r="E2437" t="s">
        <v>390</v>
      </c>
      <c r="F2437" t="s">
        <v>73</v>
      </c>
      <c r="H2437">
        <v>2013</v>
      </c>
      <c r="J2437" t="s">
        <v>80</v>
      </c>
      <c r="K2437" t="s">
        <v>81</v>
      </c>
      <c r="L2437">
        <v>27</v>
      </c>
      <c r="M2437" t="s">
        <v>58</v>
      </c>
      <c r="N2437" t="s">
        <v>9662</v>
      </c>
      <c r="V2437">
        <v>25</v>
      </c>
      <c r="W2437">
        <v>0</v>
      </c>
      <c r="AE2437">
        <v>2</v>
      </c>
      <c r="AI2437" t="s">
        <v>31</v>
      </c>
      <c r="AO2437" t="s">
        <v>59</v>
      </c>
      <c r="AV2437" t="s">
        <v>2201</v>
      </c>
      <c r="AW2437" t="s">
        <v>2202</v>
      </c>
      <c r="AX2437" t="s">
        <v>2203</v>
      </c>
      <c r="BA2437" t="s">
        <v>85</v>
      </c>
      <c r="BB2437" t="s">
        <v>64</v>
      </c>
    </row>
    <row r="2438" spans="1:54" x14ac:dyDescent="0.3">
      <c r="A2438">
        <v>590</v>
      </c>
      <c r="B2438" t="s">
        <v>2208</v>
      </c>
      <c r="C2438" s="1">
        <v>41620</v>
      </c>
      <c r="D2438">
        <v>12</v>
      </c>
      <c r="E2438" t="s">
        <v>390</v>
      </c>
      <c r="F2438" t="s">
        <v>88</v>
      </c>
      <c r="H2438">
        <v>2013</v>
      </c>
      <c r="J2438" t="s">
        <v>80</v>
      </c>
      <c r="K2438" t="s">
        <v>81</v>
      </c>
      <c r="L2438">
        <v>0</v>
      </c>
      <c r="M2438" t="s">
        <v>58</v>
      </c>
      <c r="N2438" t="s">
        <v>9662</v>
      </c>
      <c r="AE2438">
        <v>0</v>
      </c>
      <c r="AI2438" t="s">
        <v>31</v>
      </c>
      <c r="AT2438" t="s">
        <v>75</v>
      </c>
      <c r="AU2438" t="s">
        <v>2209</v>
      </c>
      <c r="AV2438" t="s">
        <v>2210</v>
      </c>
      <c r="BA2438" t="s">
        <v>85</v>
      </c>
      <c r="BB2438" t="s">
        <v>64</v>
      </c>
    </row>
    <row r="2439" spans="1:54" x14ac:dyDescent="0.3">
      <c r="A2439">
        <v>595</v>
      </c>
      <c r="B2439" t="s">
        <v>2223</v>
      </c>
      <c r="C2439" s="1">
        <v>41637</v>
      </c>
      <c r="D2439">
        <v>12</v>
      </c>
      <c r="E2439" t="s">
        <v>390</v>
      </c>
      <c r="F2439" t="s">
        <v>56</v>
      </c>
      <c r="H2439">
        <v>2013</v>
      </c>
      <c r="J2439" t="s">
        <v>80</v>
      </c>
      <c r="K2439" t="s">
        <v>81</v>
      </c>
      <c r="L2439">
        <v>12</v>
      </c>
      <c r="M2439" t="s">
        <v>58</v>
      </c>
      <c r="N2439" t="s">
        <v>9662</v>
      </c>
      <c r="AE2439">
        <v>12</v>
      </c>
      <c r="AI2439" t="s">
        <v>31</v>
      </c>
      <c r="AT2439" t="s">
        <v>75</v>
      </c>
      <c r="AV2439" t="s">
        <v>2224</v>
      </c>
      <c r="AW2439" t="s">
        <v>2225</v>
      </c>
      <c r="AX2439" t="s">
        <v>2226</v>
      </c>
      <c r="BA2439" t="s">
        <v>85</v>
      </c>
      <c r="BB2439" t="s">
        <v>64</v>
      </c>
    </row>
    <row r="2440" spans="1:54" x14ac:dyDescent="0.3">
      <c r="A2440">
        <v>598</v>
      </c>
      <c r="B2440" t="s">
        <v>2233</v>
      </c>
      <c r="C2440" s="1">
        <v>41651</v>
      </c>
      <c r="D2440">
        <v>1</v>
      </c>
      <c r="E2440" t="s">
        <v>500</v>
      </c>
      <c r="F2440" t="s">
        <v>56</v>
      </c>
      <c r="H2440">
        <v>2014</v>
      </c>
      <c r="I2440" t="s">
        <v>613</v>
      </c>
      <c r="J2440" t="s">
        <v>1498</v>
      </c>
      <c r="K2440" t="s">
        <v>81</v>
      </c>
      <c r="L2440">
        <v>8</v>
      </c>
      <c r="M2440" t="s">
        <v>58</v>
      </c>
      <c r="N2440" t="s">
        <v>9662</v>
      </c>
      <c r="AE2440">
        <v>8</v>
      </c>
      <c r="AI2440" t="s">
        <v>31</v>
      </c>
      <c r="AP2440" t="s">
        <v>38</v>
      </c>
      <c r="AU2440" t="s">
        <v>2234</v>
      </c>
      <c r="AV2440" t="s">
        <v>2235</v>
      </c>
      <c r="BA2440" t="s">
        <v>1499</v>
      </c>
      <c r="BB2440" t="s">
        <v>64</v>
      </c>
    </row>
    <row r="2441" spans="1:54" x14ac:dyDescent="0.3">
      <c r="A2441">
        <v>600</v>
      </c>
      <c r="B2441" t="s">
        <v>2241</v>
      </c>
      <c r="C2441" s="1">
        <v>41653</v>
      </c>
      <c r="D2441">
        <v>1</v>
      </c>
      <c r="E2441" t="s">
        <v>500</v>
      </c>
      <c r="F2441" t="s">
        <v>100</v>
      </c>
      <c r="H2441">
        <v>2014</v>
      </c>
      <c r="I2441" t="s">
        <v>80</v>
      </c>
      <c r="J2441" t="s">
        <v>80</v>
      </c>
      <c r="K2441" t="s">
        <v>81</v>
      </c>
      <c r="L2441">
        <v>43</v>
      </c>
      <c r="M2441" t="s">
        <v>58</v>
      </c>
      <c r="N2441" t="s">
        <v>9662</v>
      </c>
      <c r="AE2441">
        <v>43</v>
      </c>
      <c r="AK2441" t="s">
        <v>33</v>
      </c>
      <c r="AO2441" t="s">
        <v>59</v>
      </c>
      <c r="AV2441" t="s">
        <v>2242</v>
      </c>
      <c r="AW2441" t="s">
        <v>2243</v>
      </c>
      <c r="AX2441" t="s">
        <v>2244</v>
      </c>
      <c r="AY2441" t="s">
        <v>2245</v>
      </c>
      <c r="BA2441" t="s">
        <v>85</v>
      </c>
      <c r="BB2441" t="s">
        <v>64</v>
      </c>
    </row>
    <row r="2442" spans="1:54" x14ac:dyDescent="0.3">
      <c r="A2442">
        <v>602</v>
      </c>
      <c r="B2442" t="s">
        <v>2250</v>
      </c>
      <c r="C2442" s="1">
        <v>41655</v>
      </c>
      <c r="D2442">
        <v>1</v>
      </c>
      <c r="E2442" t="s">
        <v>500</v>
      </c>
      <c r="F2442" t="s">
        <v>88</v>
      </c>
      <c r="H2442">
        <v>2014</v>
      </c>
      <c r="I2442" t="s">
        <v>2251</v>
      </c>
      <c r="J2442" t="s">
        <v>1115</v>
      </c>
      <c r="K2442" t="s">
        <v>81</v>
      </c>
      <c r="L2442">
        <v>5</v>
      </c>
      <c r="M2442" t="s">
        <v>58</v>
      </c>
      <c r="N2442" t="s">
        <v>9662</v>
      </c>
      <c r="AE2442">
        <v>5</v>
      </c>
      <c r="AI2442" t="s">
        <v>31</v>
      </c>
      <c r="AU2442" t="s">
        <v>2252</v>
      </c>
      <c r="AV2442" t="s">
        <v>2253</v>
      </c>
      <c r="BA2442" t="s">
        <v>1118</v>
      </c>
      <c r="BB2442" t="s">
        <v>64</v>
      </c>
    </row>
    <row r="2443" spans="1:54" x14ac:dyDescent="0.3">
      <c r="A2443">
        <v>603</v>
      </c>
      <c r="B2443" t="s">
        <v>2254</v>
      </c>
      <c r="C2443" s="1">
        <v>41656</v>
      </c>
      <c r="D2443">
        <v>1</v>
      </c>
      <c r="E2443" t="s">
        <v>500</v>
      </c>
      <c r="F2443" t="s">
        <v>203</v>
      </c>
      <c r="H2443">
        <v>2014</v>
      </c>
      <c r="I2443" t="s">
        <v>2255</v>
      </c>
      <c r="J2443" t="s">
        <v>1609</v>
      </c>
      <c r="K2443" t="s">
        <v>81</v>
      </c>
      <c r="L2443">
        <v>15</v>
      </c>
      <c r="M2443" t="s">
        <v>58</v>
      </c>
      <c r="N2443" t="s">
        <v>9662</v>
      </c>
      <c r="AE2443">
        <v>15</v>
      </c>
      <c r="AI2443" t="s">
        <v>31</v>
      </c>
      <c r="AV2443" t="s">
        <v>2256</v>
      </c>
      <c r="BA2443" t="s">
        <v>1612</v>
      </c>
      <c r="BB2443" t="s">
        <v>64</v>
      </c>
    </row>
    <row r="2444" spans="1:54" x14ac:dyDescent="0.3">
      <c r="A2444">
        <v>604</v>
      </c>
      <c r="B2444" t="s">
        <v>2257</v>
      </c>
      <c r="C2444" s="1">
        <v>41657</v>
      </c>
      <c r="D2444">
        <v>1</v>
      </c>
      <c r="E2444" t="s">
        <v>500</v>
      </c>
      <c r="F2444" t="s">
        <v>206</v>
      </c>
      <c r="H2444">
        <v>2014</v>
      </c>
      <c r="I2444" t="s">
        <v>2258</v>
      </c>
      <c r="J2444" t="s">
        <v>736</v>
      </c>
      <c r="K2444" t="s">
        <v>81</v>
      </c>
      <c r="L2444">
        <v>19</v>
      </c>
      <c r="M2444" t="s">
        <v>58</v>
      </c>
      <c r="N2444" t="s">
        <v>9662</v>
      </c>
      <c r="AE2444">
        <v>19</v>
      </c>
      <c r="AH2444" t="s">
        <v>30</v>
      </c>
      <c r="AI2444" t="s">
        <v>31</v>
      </c>
      <c r="AV2444" t="s">
        <v>2259</v>
      </c>
      <c r="BA2444" t="s">
        <v>739</v>
      </c>
      <c r="BB2444" t="s">
        <v>64</v>
      </c>
    </row>
    <row r="2445" spans="1:54" x14ac:dyDescent="0.3">
      <c r="A2445">
        <v>606</v>
      </c>
      <c r="B2445" t="s">
        <v>2263</v>
      </c>
      <c r="C2445" s="1">
        <v>41660</v>
      </c>
      <c r="D2445">
        <v>1</v>
      </c>
      <c r="E2445" t="s">
        <v>500</v>
      </c>
      <c r="F2445" t="s">
        <v>100</v>
      </c>
      <c r="H2445">
        <v>2014</v>
      </c>
      <c r="I2445" t="s">
        <v>2264</v>
      </c>
      <c r="J2445" t="s">
        <v>117</v>
      </c>
      <c r="K2445" t="s">
        <v>81</v>
      </c>
      <c r="L2445">
        <v>10</v>
      </c>
      <c r="M2445" t="s">
        <v>58</v>
      </c>
      <c r="N2445" t="s">
        <v>9662</v>
      </c>
      <c r="AE2445">
        <v>10</v>
      </c>
      <c r="AV2445" t="s">
        <v>2265</v>
      </c>
      <c r="BA2445" t="s">
        <v>120</v>
      </c>
      <c r="BB2445" t="s">
        <v>64</v>
      </c>
    </row>
    <row r="2446" spans="1:54" x14ac:dyDescent="0.3">
      <c r="A2446">
        <v>607</v>
      </c>
      <c r="B2446" t="s">
        <v>2266</v>
      </c>
      <c r="C2446" s="1">
        <v>41660</v>
      </c>
      <c r="D2446">
        <v>1</v>
      </c>
      <c r="E2446" t="s">
        <v>500</v>
      </c>
      <c r="F2446" t="s">
        <v>100</v>
      </c>
      <c r="H2446">
        <v>2014</v>
      </c>
      <c r="I2446" t="s">
        <v>2264</v>
      </c>
      <c r="J2446" t="s">
        <v>117</v>
      </c>
      <c r="K2446" t="s">
        <v>81</v>
      </c>
      <c r="L2446">
        <v>10</v>
      </c>
      <c r="M2446" t="s">
        <v>58</v>
      </c>
      <c r="N2446" t="s">
        <v>9662</v>
      </c>
      <c r="AE2446">
        <v>10</v>
      </c>
      <c r="AI2446" t="s">
        <v>31</v>
      </c>
      <c r="AV2446" t="s">
        <v>2267</v>
      </c>
      <c r="BA2446" t="s">
        <v>120</v>
      </c>
      <c r="BB2446" t="s">
        <v>64</v>
      </c>
    </row>
    <row r="2447" spans="1:54" x14ac:dyDescent="0.3">
      <c r="A2447">
        <v>608</v>
      </c>
      <c r="B2447" t="s">
        <v>2268</v>
      </c>
      <c r="C2447" s="1">
        <v>41661</v>
      </c>
      <c r="D2447">
        <v>1</v>
      </c>
      <c r="E2447" t="s">
        <v>500</v>
      </c>
      <c r="F2447" t="s">
        <v>169</v>
      </c>
      <c r="H2447">
        <v>2014</v>
      </c>
      <c r="I2447" t="s">
        <v>2269</v>
      </c>
      <c r="J2447" t="s">
        <v>117</v>
      </c>
      <c r="K2447" t="s">
        <v>81</v>
      </c>
      <c r="L2447">
        <v>8</v>
      </c>
      <c r="M2447" t="s">
        <v>58</v>
      </c>
      <c r="N2447" t="s">
        <v>9662</v>
      </c>
      <c r="AE2447">
        <v>8</v>
      </c>
      <c r="AI2447" t="s">
        <v>31</v>
      </c>
      <c r="AV2447" t="s">
        <v>2265</v>
      </c>
      <c r="BA2447" t="s">
        <v>120</v>
      </c>
      <c r="BB2447" t="s">
        <v>64</v>
      </c>
    </row>
    <row r="2448" spans="1:54" x14ac:dyDescent="0.3">
      <c r="A2448">
        <v>609</v>
      </c>
      <c r="B2448" t="s">
        <v>2270</v>
      </c>
      <c r="C2448" s="1">
        <v>41661</v>
      </c>
      <c r="D2448">
        <v>1</v>
      </c>
      <c r="E2448" t="s">
        <v>500</v>
      </c>
      <c r="F2448" t="s">
        <v>169</v>
      </c>
      <c r="H2448">
        <v>2014</v>
      </c>
      <c r="I2448" t="s">
        <v>2269</v>
      </c>
      <c r="J2448" t="s">
        <v>117</v>
      </c>
      <c r="K2448" t="s">
        <v>81</v>
      </c>
      <c r="L2448">
        <v>8</v>
      </c>
      <c r="M2448" t="s">
        <v>58</v>
      </c>
      <c r="N2448" t="s">
        <v>9662</v>
      </c>
      <c r="AE2448">
        <v>8</v>
      </c>
      <c r="AI2448" t="s">
        <v>31</v>
      </c>
      <c r="AV2448" t="s">
        <v>2267</v>
      </c>
      <c r="BA2448" t="s">
        <v>120</v>
      </c>
      <c r="BB2448" t="s">
        <v>64</v>
      </c>
    </row>
    <row r="2449" spans="1:54" x14ac:dyDescent="0.3">
      <c r="A2449">
        <v>611</v>
      </c>
      <c r="B2449" t="s">
        <v>2274</v>
      </c>
      <c r="C2449" s="1">
        <v>41665</v>
      </c>
      <c r="D2449">
        <v>1</v>
      </c>
      <c r="E2449" t="s">
        <v>500</v>
      </c>
      <c r="F2449" t="s">
        <v>56</v>
      </c>
      <c r="H2449">
        <v>2014</v>
      </c>
      <c r="I2449" t="s">
        <v>2275</v>
      </c>
      <c r="J2449" t="s">
        <v>2276</v>
      </c>
      <c r="K2449" t="s">
        <v>81</v>
      </c>
      <c r="L2449">
        <v>85</v>
      </c>
      <c r="M2449" t="s">
        <v>58</v>
      </c>
      <c r="N2449" t="s">
        <v>9662</v>
      </c>
      <c r="AE2449">
        <v>85</v>
      </c>
      <c r="AH2449" t="s">
        <v>30</v>
      </c>
      <c r="AI2449" t="s">
        <v>31</v>
      </c>
      <c r="AV2449" t="s">
        <v>2277</v>
      </c>
      <c r="AW2449" t="s">
        <v>2278</v>
      </c>
      <c r="AX2449" t="s">
        <v>2279</v>
      </c>
      <c r="BA2449" t="s">
        <v>2280</v>
      </c>
      <c r="BB2449" t="s">
        <v>64</v>
      </c>
    </row>
    <row r="2450" spans="1:54" x14ac:dyDescent="0.3">
      <c r="A2450">
        <v>615</v>
      </c>
      <c r="B2450" t="s">
        <v>2294</v>
      </c>
      <c r="C2450" s="1">
        <v>41670</v>
      </c>
      <c r="D2450">
        <v>1</v>
      </c>
      <c r="E2450" t="s">
        <v>500</v>
      </c>
      <c r="F2450" t="s">
        <v>203</v>
      </c>
      <c r="H2450">
        <v>2014</v>
      </c>
      <c r="I2450" t="s">
        <v>2295</v>
      </c>
      <c r="J2450" t="s">
        <v>785</v>
      </c>
      <c r="K2450" t="s">
        <v>251</v>
      </c>
      <c r="L2450">
        <v>11</v>
      </c>
      <c r="M2450" t="s">
        <v>58</v>
      </c>
      <c r="N2450" t="s">
        <v>9662</v>
      </c>
      <c r="AE2450">
        <v>11</v>
      </c>
      <c r="AI2450" t="s">
        <v>31</v>
      </c>
      <c r="AP2450" t="s">
        <v>38</v>
      </c>
      <c r="AV2450" t="s">
        <v>2296</v>
      </c>
      <c r="AW2450" t="s">
        <v>2297</v>
      </c>
      <c r="BA2450" t="s">
        <v>788</v>
      </c>
      <c r="BB2450" t="s">
        <v>64</v>
      </c>
    </row>
    <row r="2451" spans="1:54" x14ac:dyDescent="0.3">
      <c r="A2451">
        <v>616</v>
      </c>
      <c r="B2451" t="s">
        <v>2298</v>
      </c>
      <c r="C2451" s="1">
        <v>41671</v>
      </c>
      <c r="D2451">
        <v>2</v>
      </c>
      <c r="E2451" t="s">
        <v>650</v>
      </c>
      <c r="F2451" t="s">
        <v>206</v>
      </c>
      <c r="H2451">
        <v>2014</v>
      </c>
      <c r="I2451" t="s">
        <v>67</v>
      </c>
      <c r="K2451" t="s">
        <v>65</v>
      </c>
      <c r="L2451">
        <v>3</v>
      </c>
      <c r="M2451" t="s">
        <v>58</v>
      </c>
      <c r="N2451" t="s">
        <v>9662</v>
      </c>
      <c r="X2451">
        <v>1</v>
      </c>
      <c r="AI2451" t="s">
        <v>31</v>
      </c>
      <c r="AM2451" t="s">
        <v>35</v>
      </c>
      <c r="AV2451" t="s">
        <v>2299</v>
      </c>
      <c r="AW2451" t="s">
        <v>2300</v>
      </c>
      <c r="BA2451" t="s">
        <v>1512</v>
      </c>
      <c r="BB2451" t="s">
        <v>64</v>
      </c>
    </row>
    <row r="2452" spans="1:54" x14ac:dyDescent="0.3">
      <c r="A2452">
        <v>617</v>
      </c>
      <c r="B2452" t="s">
        <v>2301</v>
      </c>
      <c r="C2452" s="1">
        <v>41675</v>
      </c>
      <c r="D2452">
        <v>2</v>
      </c>
      <c r="E2452" t="s">
        <v>650</v>
      </c>
      <c r="F2452" t="s">
        <v>169</v>
      </c>
      <c r="H2452">
        <v>2014</v>
      </c>
      <c r="I2452" t="s">
        <v>937</v>
      </c>
      <c r="J2452" t="s">
        <v>2302</v>
      </c>
      <c r="K2452" t="s">
        <v>81</v>
      </c>
      <c r="L2452">
        <v>5</v>
      </c>
      <c r="M2452" t="s">
        <v>58</v>
      </c>
      <c r="N2452" t="s">
        <v>9662</v>
      </c>
      <c r="W2452">
        <v>2</v>
      </c>
      <c r="AE2452">
        <v>3</v>
      </c>
      <c r="AH2452" t="s">
        <v>30</v>
      </c>
      <c r="AI2452" t="s">
        <v>31</v>
      </c>
      <c r="AV2452" t="s">
        <v>2303</v>
      </c>
      <c r="AW2452" t="s">
        <v>2304</v>
      </c>
      <c r="BA2452" t="s">
        <v>2305</v>
      </c>
      <c r="BB2452" t="s">
        <v>64</v>
      </c>
    </row>
    <row r="2453" spans="1:54" x14ac:dyDescent="0.3">
      <c r="A2453">
        <v>618</v>
      </c>
      <c r="B2453" t="s">
        <v>2306</v>
      </c>
      <c r="C2453" s="1">
        <v>41681</v>
      </c>
      <c r="D2453">
        <v>2</v>
      </c>
      <c r="E2453" t="s">
        <v>650</v>
      </c>
      <c r="F2453" t="s">
        <v>100</v>
      </c>
      <c r="H2453">
        <v>2014</v>
      </c>
      <c r="I2453" t="s">
        <v>2307</v>
      </c>
      <c r="J2453" t="s">
        <v>1498</v>
      </c>
      <c r="K2453" t="s">
        <v>81</v>
      </c>
      <c r="L2453">
        <v>4</v>
      </c>
      <c r="M2453" t="s">
        <v>58</v>
      </c>
      <c r="N2453" t="s">
        <v>9662</v>
      </c>
      <c r="AE2453">
        <v>4</v>
      </c>
      <c r="AI2453" t="s">
        <v>31</v>
      </c>
      <c r="AV2453" t="s">
        <v>2308</v>
      </c>
      <c r="BA2453" t="s">
        <v>1499</v>
      </c>
      <c r="BB2453" t="s">
        <v>64</v>
      </c>
    </row>
    <row r="2454" spans="1:54" x14ac:dyDescent="0.3">
      <c r="A2454">
        <v>619</v>
      </c>
      <c r="B2454" t="s">
        <v>2309</v>
      </c>
      <c r="C2454" s="1">
        <v>41681</v>
      </c>
      <c r="D2454">
        <v>2</v>
      </c>
      <c r="E2454" t="s">
        <v>650</v>
      </c>
      <c r="F2454" t="s">
        <v>100</v>
      </c>
      <c r="H2454">
        <v>2014</v>
      </c>
      <c r="I2454" t="s">
        <v>736</v>
      </c>
      <c r="J2454" t="s">
        <v>736</v>
      </c>
      <c r="K2454" t="s">
        <v>81</v>
      </c>
      <c r="L2454">
        <v>67</v>
      </c>
      <c r="M2454" t="s">
        <v>58</v>
      </c>
      <c r="N2454" t="s">
        <v>9662</v>
      </c>
      <c r="AE2454">
        <v>67</v>
      </c>
      <c r="AI2454" t="s">
        <v>31</v>
      </c>
      <c r="AQ2454" t="s">
        <v>39</v>
      </c>
      <c r="AS2454" t="s">
        <v>41</v>
      </c>
      <c r="AT2454" t="s">
        <v>75</v>
      </c>
      <c r="AV2454" t="s">
        <v>2310</v>
      </c>
      <c r="AW2454" t="s">
        <v>2311</v>
      </c>
      <c r="AX2454" t="s">
        <v>2312</v>
      </c>
      <c r="BA2454" t="s">
        <v>739</v>
      </c>
      <c r="BB2454" t="s">
        <v>64</v>
      </c>
    </row>
    <row r="2455" spans="1:54" x14ac:dyDescent="0.3">
      <c r="A2455">
        <v>624</v>
      </c>
      <c r="B2455" t="s">
        <v>2328</v>
      </c>
      <c r="C2455" s="1">
        <v>41685</v>
      </c>
      <c r="D2455">
        <v>2</v>
      </c>
      <c r="E2455" t="s">
        <v>650</v>
      </c>
      <c r="F2455" t="s">
        <v>206</v>
      </c>
      <c r="H2455">
        <v>2014</v>
      </c>
      <c r="I2455" t="s">
        <v>2329</v>
      </c>
      <c r="J2455" t="s">
        <v>785</v>
      </c>
      <c r="K2455" t="s">
        <v>251</v>
      </c>
      <c r="L2455">
        <v>65</v>
      </c>
      <c r="M2455" t="s">
        <v>58</v>
      </c>
      <c r="N2455" t="s">
        <v>9662</v>
      </c>
      <c r="AE2455">
        <v>65</v>
      </c>
      <c r="AI2455" t="s">
        <v>31</v>
      </c>
      <c r="AV2455" t="s">
        <v>2326</v>
      </c>
      <c r="AW2455" t="s">
        <v>2330</v>
      </c>
      <c r="AX2455" t="s">
        <v>2331</v>
      </c>
      <c r="BA2455" t="s">
        <v>788</v>
      </c>
      <c r="BB2455" t="s">
        <v>64</v>
      </c>
    </row>
    <row r="2456" spans="1:54" x14ac:dyDescent="0.3">
      <c r="A2456">
        <v>626</v>
      </c>
      <c r="B2456" t="s">
        <v>2337</v>
      </c>
      <c r="C2456" s="1">
        <v>41688</v>
      </c>
      <c r="D2456">
        <v>2</v>
      </c>
      <c r="E2456" t="s">
        <v>650</v>
      </c>
      <c r="F2456" t="s">
        <v>100</v>
      </c>
      <c r="H2456">
        <v>2014</v>
      </c>
      <c r="I2456" t="s">
        <v>2338</v>
      </c>
      <c r="J2456" t="s">
        <v>250</v>
      </c>
      <c r="K2456" t="s">
        <v>251</v>
      </c>
      <c r="L2456">
        <v>11</v>
      </c>
      <c r="M2456" t="s">
        <v>58</v>
      </c>
      <c r="N2456" t="s">
        <v>9662</v>
      </c>
      <c r="AE2456">
        <v>11</v>
      </c>
      <c r="AI2456" t="s">
        <v>31</v>
      </c>
      <c r="AV2456" t="s">
        <v>2339</v>
      </c>
      <c r="AW2456" t="s">
        <v>2340</v>
      </c>
      <c r="BA2456" t="s">
        <v>2080</v>
      </c>
      <c r="BB2456" t="s">
        <v>64</v>
      </c>
    </row>
    <row r="2457" spans="1:54" x14ac:dyDescent="0.3">
      <c r="A2457">
        <v>627</v>
      </c>
      <c r="B2457" t="s">
        <v>2341</v>
      </c>
      <c r="C2457" s="1">
        <v>41689</v>
      </c>
      <c r="D2457">
        <v>2</v>
      </c>
      <c r="E2457" t="s">
        <v>650</v>
      </c>
      <c r="F2457" t="s">
        <v>169</v>
      </c>
      <c r="H2457">
        <v>2014</v>
      </c>
      <c r="I2457" t="s">
        <v>879</v>
      </c>
      <c r="J2457" t="s">
        <v>879</v>
      </c>
      <c r="K2457" t="s">
        <v>81</v>
      </c>
      <c r="L2457">
        <v>198</v>
      </c>
      <c r="M2457" t="s">
        <v>58</v>
      </c>
      <c r="N2457" t="s">
        <v>9662</v>
      </c>
      <c r="AE2457">
        <v>198</v>
      </c>
      <c r="AH2457" t="s">
        <v>30</v>
      </c>
      <c r="AI2457" t="s">
        <v>31</v>
      </c>
      <c r="AK2457" t="s">
        <v>33</v>
      </c>
      <c r="AO2457" t="s">
        <v>59</v>
      </c>
      <c r="AS2457" t="s">
        <v>41</v>
      </c>
      <c r="AT2457" t="s">
        <v>75</v>
      </c>
      <c r="AV2457" t="s">
        <v>2342</v>
      </c>
      <c r="AW2457" t="s">
        <v>2343</v>
      </c>
      <c r="AX2457" t="s">
        <v>2344</v>
      </c>
      <c r="BA2457" t="s">
        <v>882</v>
      </c>
      <c r="BB2457" t="s">
        <v>64</v>
      </c>
    </row>
    <row r="2458" spans="1:54" x14ac:dyDescent="0.3">
      <c r="A2458">
        <v>634</v>
      </c>
      <c r="B2458" t="s">
        <v>2364</v>
      </c>
      <c r="C2458" s="1">
        <v>41699</v>
      </c>
      <c r="D2458">
        <v>3</v>
      </c>
      <c r="E2458" t="s">
        <v>828</v>
      </c>
      <c r="F2458" t="s">
        <v>206</v>
      </c>
      <c r="H2458">
        <v>2014</v>
      </c>
      <c r="I2458" t="s">
        <v>347</v>
      </c>
      <c r="J2458" t="s">
        <v>1376</v>
      </c>
      <c r="K2458" t="s">
        <v>336</v>
      </c>
      <c r="L2458">
        <v>39</v>
      </c>
      <c r="M2458" t="s">
        <v>58</v>
      </c>
      <c r="N2458" t="s">
        <v>9662</v>
      </c>
      <c r="AE2458">
        <v>39</v>
      </c>
      <c r="AH2458" t="s">
        <v>30</v>
      </c>
      <c r="AI2458" t="s">
        <v>31</v>
      </c>
      <c r="AV2458" t="s">
        <v>2365</v>
      </c>
      <c r="BA2458" t="s">
        <v>1378</v>
      </c>
      <c r="BB2458" t="s">
        <v>64</v>
      </c>
    </row>
    <row r="2459" spans="1:54" x14ac:dyDescent="0.3">
      <c r="A2459">
        <v>635</v>
      </c>
      <c r="B2459" t="s">
        <v>2366</v>
      </c>
      <c r="C2459" s="1">
        <v>41699</v>
      </c>
      <c r="D2459">
        <v>3</v>
      </c>
      <c r="E2459" t="s">
        <v>828</v>
      </c>
      <c r="F2459" t="s">
        <v>206</v>
      </c>
      <c r="H2459">
        <v>2014</v>
      </c>
      <c r="I2459" t="s">
        <v>80</v>
      </c>
      <c r="J2459" t="s">
        <v>80</v>
      </c>
      <c r="K2459" t="s">
        <v>81</v>
      </c>
      <c r="L2459">
        <v>52</v>
      </c>
      <c r="M2459" t="s">
        <v>58</v>
      </c>
      <c r="N2459" t="s">
        <v>9662</v>
      </c>
      <c r="AE2459">
        <v>52</v>
      </c>
      <c r="AH2459" t="s">
        <v>30</v>
      </c>
      <c r="AV2459" t="s">
        <v>2367</v>
      </c>
      <c r="AW2459" t="s">
        <v>2368</v>
      </c>
      <c r="BA2459" t="s">
        <v>85</v>
      </c>
      <c r="BB2459" t="s">
        <v>64</v>
      </c>
    </row>
    <row r="2460" spans="1:54" x14ac:dyDescent="0.3">
      <c r="A2460">
        <v>636</v>
      </c>
      <c r="B2460" t="s">
        <v>2369</v>
      </c>
      <c r="C2460" s="1">
        <v>41700</v>
      </c>
      <c r="D2460">
        <v>3</v>
      </c>
      <c r="E2460" t="s">
        <v>828</v>
      </c>
      <c r="F2460" t="s">
        <v>56</v>
      </c>
      <c r="H2460">
        <v>2014</v>
      </c>
      <c r="I2460" t="s">
        <v>1115</v>
      </c>
      <c r="J2460" t="s">
        <v>1115</v>
      </c>
      <c r="K2460" t="s">
        <v>81</v>
      </c>
      <c r="L2460">
        <v>36</v>
      </c>
      <c r="M2460" t="s">
        <v>58</v>
      </c>
      <c r="N2460" t="s">
        <v>9662</v>
      </c>
      <c r="W2460">
        <v>3</v>
      </c>
      <c r="AE2460">
        <v>33</v>
      </c>
      <c r="AH2460" t="s">
        <v>30</v>
      </c>
      <c r="AI2460" t="s">
        <v>31</v>
      </c>
      <c r="AO2460" t="s">
        <v>59</v>
      </c>
      <c r="AQ2460" t="s">
        <v>39</v>
      </c>
      <c r="AV2460" t="s">
        <v>2370</v>
      </c>
      <c r="AW2460" t="s">
        <v>2371</v>
      </c>
      <c r="AX2460" t="s">
        <v>2372</v>
      </c>
      <c r="BA2460" t="s">
        <v>1118</v>
      </c>
      <c r="BB2460" t="s">
        <v>64</v>
      </c>
    </row>
    <row r="2461" spans="1:54" x14ac:dyDescent="0.3">
      <c r="A2461">
        <v>639</v>
      </c>
      <c r="B2461" t="s">
        <v>2378</v>
      </c>
      <c r="C2461" s="1">
        <v>41704</v>
      </c>
      <c r="D2461">
        <v>3</v>
      </c>
      <c r="E2461" t="s">
        <v>828</v>
      </c>
      <c r="F2461" t="s">
        <v>88</v>
      </c>
      <c r="H2461">
        <v>2014</v>
      </c>
      <c r="I2461" t="s">
        <v>2379</v>
      </c>
      <c r="J2461" t="s">
        <v>1498</v>
      </c>
      <c r="K2461" t="s">
        <v>81</v>
      </c>
      <c r="L2461">
        <v>7</v>
      </c>
      <c r="M2461" t="s">
        <v>58</v>
      </c>
      <c r="N2461" t="s">
        <v>9662</v>
      </c>
      <c r="AE2461">
        <v>7</v>
      </c>
      <c r="AJ2461" t="s">
        <v>32</v>
      </c>
      <c r="AV2461" t="s">
        <v>2380</v>
      </c>
      <c r="AW2461" t="s">
        <v>2381</v>
      </c>
      <c r="AZ2461">
        <v>13.688376999999999</v>
      </c>
      <c r="BA2461" t="s">
        <v>1499</v>
      </c>
      <c r="BB2461" t="s">
        <v>64</v>
      </c>
    </row>
    <row r="2462" spans="1:54" x14ac:dyDescent="0.3">
      <c r="A2462">
        <v>641</v>
      </c>
      <c r="B2462" t="s">
        <v>2384</v>
      </c>
      <c r="C2462" s="1">
        <v>41710</v>
      </c>
      <c r="D2462">
        <v>3</v>
      </c>
      <c r="E2462" t="s">
        <v>828</v>
      </c>
      <c r="F2462" t="s">
        <v>169</v>
      </c>
      <c r="H2462">
        <v>2014</v>
      </c>
      <c r="I2462" t="s">
        <v>1827</v>
      </c>
      <c r="J2462" t="s">
        <v>1498</v>
      </c>
      <c r="K2462" t="s">
        <v>81</v>
      </c>
      <c r="L2462">
        <v>11</v>
      </c>
      <c r="M2462" t="s">
        <v>58</v>
      </c>
      <c r="N2462" t="s">
        <v>9662</v>
      </c>
      <c r="X2462">
        <v>11</v>
      </c>
      <c r="AI2462" t="s">
        <v>31</v>
      </c>
      <c r="AP2462" t="s">
        <v>38</v>
      </c>
      <c r="AV2462" t="s">
        <v>2385</v>
      </c>
      <c r="AW2462" t="s">
        <v>2386</v>
      </c>
      <c r="BA2462" t="s">
        <v>1499</v>
      </c>
      <c r="BB2462" t="s">
        <v>64</v>
      </c>
    </row>
    <row r="2463" spans="1:54" x14ac:dyDescent="0.3">
      <c r="A2463">
        <v>642</v>
      </c>
      <c r="B2463" t="s">
        <v>2387</v>
      </c>
      <c r="C2463" s="1">
        <v>41711</v>
      </c>
      <c r="D2463">
        <v>3</v>
      </c>
      <c r="E2463" t="s">
        <v>828</v>
      </c>
      <c r="F2463" t="s">
        <v>88</v>
      </c>
      <c r="H2463">
        <v>2014</v>
      </c>
      <c r="I2463" t="s">
        <v>2388</v>
      </c>
      <c r="J2463" t="s">
        <v>1376</v>
      </c>
      <c r="K2463" t="s">
        <v>336</v>
      </c>
      <c r="L2463">
        <v>3</v>
      </c>
      <c r="M2463" t="s">
        <v>58</v>
      </c>
      <c r="N2463" t="s">
        <v>9662</v>
      </c>
      <c r="X2463">
        <v>3</v>
      </c>
      <c r="AI2463" t="s">
        <v>31</v>
      </c>
      <c r="AU2463" t="s">
        <v>2389</v>
      </c>
      <c r="AV2463" t="s">
        <v>2390</v>
      </c>
      <c r="BA2463" t="s">
        <v>1378</v>
      </c>
      <c r="BB2463" t="s">
        <v>64</v>
      </c>
    </row>
    <row r="2464" spans="1:54" x14ac:dyDescent="0.3">
      <c r="A2464">
        <v>656</v>
      </c>
      <c r="B2464" t="s">
        <v>2444</v>
      </c>
      <c r="C2464" s="1">
        <v>41738</v>
      </c>
      <c r="D2464">
        <v>4</v>
      </c>
      <c r="E2464" t="s">
        <v>949</v>
      </c>
      <c r="F2464" t="s">
        <v>169</v>
      </c>
      <c r="H2464">
        <v>2014</v>
      </c>
      <c r="I2464" t="s">
        <v>2445</v>
      </c>
      <c r="J2464" t="s">
        <v>2446</v>
      </c>
      <c r="K2464" t="s">
        <v>505</v>
      </c>
      <c r="L2464">
        <v>8</v>
      </c>
      <c r="M2464" t="s">
        <v>58</v>
      </c>
      <c r="N2464" t="s">
        <v>9662</v>
      </c>
      <c r="W2464">
        <v>7</v>
      </c>
      <c r="AE2464">
        <v>1</v>
      </c>
      <c r="AH2464" t="s">
        <v>30</v>
      </c>
      <c r="AI2464" t="s">
        <v>31</v>
      </c>
      <c r="AO2464" t="s">
        <v>59</v>
      </c>
      <c r="AR2464" t="s">
        <v>40</v>
      </c>
      <c r="AT2464" t="s">
        <v>75</v>
      </c>
      <c r="AU2464" t="s">
        <v>2447</v>
      </c>
      <c r="AV2464" t="s">
        <v>2448</v>
      </c>
      <c r="AW2464" t="s">
        <v>2449</v>
      </c>
      <c r="BA2464" t="s">
        <v>2450</v>
      </c>
      <c r="BB2464" t="s">
        <v>64</v>
      </c>
    </row>
    <row r="2465" spans="1:54" x14ac:dyDescent="0.3">
      <c r="A2465">
        <v>658</v>
      </c>
      <c r="B2465" t="s">
        <v>2455</v>
      </c>
      <c r="C2465" s="1">
        <v>41739</v>
      </c>
      <c r="D2465">
        <v>4</v>
      </c>
      <c r="E2465" t="s">
        <v>949</v>
      </c>
      <c r="F2465" t="s">
        <v>88</v>
      </c>
      <c r="H2465">
        <v>2014</v>
      </c>
      <c r="I2465" t="s">
        <v>2456</v>
      </c>
      <c r="J2465" t="s">
        <v>2457</v>
      </c>
      <c r="K2465" t="s">
        <v>81</v>
      </c>
      <c r="L2465">
        <v>60</v>
      </c>
      <c r="M2465" t="s">
        <v>58</v>
      </c>
      <c r="N2465" t="s">
        <v>9662</v>
      </c>
      <c r="AE2465">
        <v>60</v>
      </c>
      <c r="AI2465" t="s">
        <v>31</v>
      </c>
      <c r="AV2465" t="s">
        <v>2454</v>
      </c>
      <c r="AW2465" t="s">
        <v>2458</v>
      </c>
      <c r="AX2465" t="s">
        <v>2459</v>
      </c>
      <c r="AY2465">
        <v>12.081777000000001</v>
      </c>
      <c r="AZ2465">
        <v>14.467962999999999</v>
      </c>
      <c r="BA2465" t="s">
        <v>2460</v>
      </c>
      <c r="BB2465" t="s">
        <v>64</v>
      </c>
    </row>
    <row r="2466" spans="1:54" x14ac:dyDescent="0.3">
      <c r="A2466">
        <v>665</v>
      </c>
      <c r="B2466" t="s">
        <v>2479</v>
      </c>
      <c r="C2466" s="1">
        <v>41744</v>
      </c>
      <c r="D2466">
        <v>4</v>
      </c>
      <c r="E2466" t="s">
        <v>949</v>
      </c>
      <c r="F2466" t="s">
        <v>100</v>
      </c>
      <c r="H2466">
        <v>2014</v>
      </c>
      <c r="I2466" t="s">
        <v>2272</v>
      </c>
      <c r="J2466" t="s">
        <v>1498</v>
      </c>
      <c r="K2466" t="s">
        <v>81</v>
      </c>
      <c r="L2466">
        <v>18</v>
      </c>
      <c r="M2466" t="s">
        <v>58</v>
      </c>
      <c r="N2466" t="s">
        <v>9662</v>
      </c>
      <c r="AE2466">
        <v>18</v>
      </c>
      <c r="AI2466" t="s">
        <v>31</v>
      </c>
      <c r="AU2466" t="s">
        <v>2480</v>
      </c>
      <c r="AV2466" t="s">
        <v>2481</v>
      </c>
      <c r="AW2466" t="s">
        <v>2482</v>
      </c>
      <c r="BA2466" t="s">
        <v>1499</v>
      </c>
      <c r="BB2466" t="s">
        <v>64</v>
      </c>
    </row>
    <row r="2467" spans="1:54" x14ac:dyDescent="0.3">
      <c r="A2467">
        <v>671</v>
      </c>
      <c r="B2467" t="s">
        <v>2502</v>
      </c>
      <c r="C2467" s="1">
        <v>41762</v>
      </c>
      <c r="D2467">
        <v>5</v>
      </c>
      <c r="E2467" t="s">
        <v>55</v>
      </c>
      <c r="F2467" t="s">
        <v>206</v>
      </c>
      <c r="H2467">
        <v>2014</v>
      </c>
      <c r="I2467" t="s">
        <v>2503</v>
      </c>
      <c r="J2467" t="s">
        <v>80</v>
      </c>
      <c r="K2467" t="s">
        <v>81</v>
      </c>
      <c r="L2467">
        <v>6</v>
      </c>
      <c r="M2467" t="s">
        <v>58</v>
      </c>
      <c r="N2467" t="s">
        <v>9662</v>
      </c>
      <c r="AE2467">
        <v>6</v>
      </c>
      <c r="AH2467" t="s">
        <v>30</v>
      </c>
      <c r="AI2467" t="s">
        <v>31</v>
      </c>
      <c r="AS2467" t="s">
        <v>41</v>
      </c>
      <c r="AT2467" t="s">
        <v>75</v>
      </c>
      <c r="AV2467" t="s">
        <v>2504</v>
      </c>
      <c r="AW2467" t="s">
        <v>2505</v>
      </c>
      <c r="AY2467">
        <v>11.848400120000001</v>
      </c>
      <c r="AZ2467">
        <v>13.17380047</v>
      </c>
      <c r="BA2467" t="s">
        <v>85</v>
      </c>
      <c r="BB2467" t="s">
        <v>64</v>
      </c>
    </row>
    <row r="2468" spans="1:54" x14ac:dyDescent="0.3">
      <c r="A2468">
        <v>672</v>
      </c>
      <c r="B2468" t="s">
        <v>2506</v>
      </c>
      <c r="C2468" s="1">
        <v>41763</v>
      </c>
      <c r="D2468">
        <v>5</v>
      </c>
      <c r="E2468" t="s">
        <v>55</v>
      </c>
      <c r="F2468" t="s">
        <v>56</v>
      </c>
      <c r="H2468">
        <v>2014</v>
      </c>
      <c r="I2468" t="s">
        <v>2507</v>
      </c>
      <c r="J2468" t="s">
        <v>1498</v>
      </c>
      <c r="K2468" t="s">
        <v>81</v>
      </c>
      <c r="L2468">
        <v>0</v>
      </c>
      <c r="M2468" t="s">
        <v>58</v>
      </c>
      <c r="N2468" t="s">
        <v>9662</v>
      </c>
      <c r="AB2468">
        <v>11</v>
      </c>
      <c r="AE2468">
        <v>0</v>
      </c>
      <c r="AI2468" t="s">
        <v>31</v>
      </c>
      <c r="AV2468" t="s">
        <v>2508</v>
      </c>
      <c r="AW2468" t="s">
        <v>2509</v>
      </c>
      <c r="AX2468" t="s">
        <v>2510</v>
      </c>
      <c r="AY2468">
        <v>11.07619953</v>
      </c>
      <c r="AZ2468">
        <v>13.69130039</v>
      </c>
      <c r="BA2468" t="s">
        <v>1499</v>
      </c>
      <c r="BB2468" t="s">
        <v>64</v>
      </c>
    </row>
    <row r="2469" spans="1:54" x14ac:dyDescent="0.3">
      <c r="A2469">
        <v>681</v>
      </c>
      <c r="B2469" t="s">
        <v>2551</v>
      </c>
      <c r="C2469" s="1">
        <v>41773</v>
      </c>
      <c r="D2469">
        <v>5</v>
      </c>
      <c r="E2469" t="s">
        <v>55</v>
      </c>
      <c r="F2469" t="s">
        <v>169</v>
      </c>
      <c r="H2469">
        <v>2014</v>
      </c>
      <c r="I2469" t="s">
        <v>2552</v>
      </c>
      <c r="J2469" t="s">
        <v>696</v>
      </c>
      <c r="K2469" t="s">
        <v>81</v>
      </c>
      <c r="L2469">
        <v>2</v>
      </c>
      <c r="M2469" t="s">
        <v>58</v>
      </c>
      <c r="N2469" t="s">
        <v>9662</v>
      </c>
      <c r="AE2469">
        <v>2</v>
      </c>
      <c r="AI2469" t="s">
        <v>31</v>
      </c>
      <c r="AT2469" t="s">
        <v>75</v>
      </c>
      <c r="AV2469" t="s">
        <v>2553</v>
      </c>
      <c r="AW2469" t="s">
        <v>2554</v>
      </c>
      <c r="AY2469">
        <v>11.798339840000001</v>
      </c>
      <c r="AZ2469">
        <v>13.196570400000001</v>
      </c>
      <c r="BA2469" t="s">
        <v>699</v>
      </c>
      <c r="BB2469" t="s">
        <v>64</v>
      </c>
    </row>
    <row r="2470" spans="1:54" x14ac:dyDescent="0.3">
      <c r="A2470">
        <v>684</v>
      </c>
      <c r="B2470" t="s">
        <v>2564</v>
      </c>
      <c r="C2470" s="1">
        <v>41776</v>
      </c>
      <c r="D2470">
        <v>5</v>
      </c>
      <c r="E2470" t="s">
        <v>55</v>
      </c>
      <c r="F2470" t="s">
        <v>206</v>
      </c>
      <c r="H2470">
        <v>2014</v>
      </c>
      <c r="I2470" t="s">
        <v>2565</v>
      </c>
      <c r="J2470" t="s">
        <v>117</v>
      </c>
      <c r="K2470" t="s">
        <v>81</v>
      </c>
      <c r="L2470">
        <v>40</v>
      </c>
      <c r="M2470" t="s">
        <v>58</v>
      </c>
      <c r="N2470" t="s">
        <v>9662</v>
      </c>
      <c r="AE2470">
        <v>40</v>
      </c>
      <c r="AI2470" t="s">
        <v>31</v>
      </c>
      <c r="AT2470" t="s">
        <v>75</v>
      </c>
      <c r="AV2470" t="s">
        <v>2566</v>
      </c>
      <c r="AW2470" t="s">
        <v>2567</v>
      </c>
      <c r="AY2470">
        <v>11.148200040000001</v>
      </c>
      <c r="AZ2470">
        <v>12.7560997</v>
      </c>
      <c r="BA2470" t="s">
        <v>120</v>
      </c>
      <c r="BB2470" t="s">
        <v>64</v>
      </c>
    </row>
    <row r="2471" spans="1:54" x14ac:dyDescent="0.3">
      <c r="A2471">
        <v>685</v>
      </c>
      <c r="B2471" t="s">
        <v>2568</v>
      </c>
      <c r="C2471" s="1">
        <v>41776</v>
      </c>
      <c r="D2471">
        <v>5</v>
      </c>
      <c r="E2471" t="s">
        <v>55</v>
      </c>
      <c r="F2471" t="s">
        <v>206</v>
      </c>
      <c r="H2471">
        <v>2014</v>
      </c>
      <c r="I2471" t="s">
        <v>2569</v>
      </c>
      <c r="J2471" t="s">
        <v>335</v>
      </c>
      <c r="K2471" t="s">
        <v>336</v>
      </c>
      <c r="L2471">
        <v>15</v>
      </c>
      <c r="M2471" t="s">
        <v>58</v>
      </c>
      <c r="N2471" t="s">
        <v>9662</v>
      </c>
      <c r="AE2471">
        <v>15</v>
      </c>
      <c r="AI2471" t="s">
        <v>31</v>
      </c>
      <c r="AT2471" t="s">
        <v>75</v>
      </c>
      <c r="AV2471" t="s">
        <v>2566</v>
      </c>
      <c r="AW2471" t="s">
        <v>2570</v>
      </c>
      <c r="AY2471">
        <v>11.8886652</v>
      </c>
      <c r="AZ2471">
        <v>13.14772415</v>
      </c>
      <c r="BA2471" t="s">
        <v>340</v>
      </c>
      <c r="BB2471" t="s">
        <v>64</v>
      </c>
    </row>
    <row r="2472" spans="1:54" x14ac:dyDescent="0.3">
      <c r="A2472">
        <v>688</v>
      </c>
      <c r="B2472" t="s">
        <v>2575</v>
      </c>
      <c r="C2472" s="1">
        <v>41777</v>
      </c>
      <c r="D2472">
        <v>5</v>
      </c>
      <c r="E2472" t="s">
        <v>55</v>
      </c>
      <c r="F2472" t="s">
        <v>56</v>
      </c>
      <c r="H2472">
        <v>2014</v>
      </c>
      <c r="I2472" t="s">
        <v>613</v>
      </c>
      <c r="J2472" t="s">
        <v>443</v>
      </c>
      <c r="K2472" t="s">
        <v>430</v>
      </c>
      <c r="L2472">
        <v>15</v>
      </c>
      <c r="M2472" t="s">
        <v>58</v>
      </c>
      <c r="N2472" t="s">
        <v>9662</v>
      </c>
      <c r="V2472">
        <v>1</v>
      </c>
      <c r="AE2472">
        <v>15</v>
      </c>
      <c r="AK2472" t="s">
        <v>33</v>
      </c>
      <c r="AT2472" t="s">
        <v>75</v>
      </c>
      <c r="AU2472" t="s">
        <v>2576</v>
      </c>
      <c r="AV2472" t="s">
        <v>2577</v>
      </c>
      <c r="AW2472" t="s">
        <v>2578</v>
      </c>
      <c r="AX2472" t="s">
        <v>2579</v>
      </c>
      <c r="AY2472">
        <v>11.95549011</v>
      </c>
      <c r="AZ2472">
        <v>8.4975404739999991</v>
      </c>
      <c r="BA2472" t="s">
        <v>448</v>
      </c>
      <c r="BB2472" t="s">
        <v>64</v>
      </c>
    </row>
    <row r="2473" spans="1:54" x14ac:dyDescent="0.3">
      <c r="A2473">
        <v>691</v>
      </c>
      <c r="B2473" t="s">
        <v>2588</v>
      </c>
      <c r="C2473" s="1">
        <v>41779</v>
      </c>
      <c r="D2473">
        <v>5</v>
      </c>
      <c r="E2473" t="s">
        <v>55</v>
      </c>
      <c r="F2473" t="s">
        <v>100</v>
      </c>
      <c r="H2473">
        <v>2014</v>
      </c>
      <c r="I2473" t="s">
        <v>2589</v>
      </c>
      <c r="J2473" t="s">
        <v>938</v>
      </c>
      <c r="K2473" t="s">
        <v>81</v>
      </c>
      <c r="L2473">
        <v>20</v>
      </c>
      <c r="M2473" t="s">
        <v>58</v>
      </c>
      <c r="N2473" t="s">
        <v>9662</v>
      </c>
      <c r="AE2473">
        <v>20</v>
      </c>
      <c r="AI2473" t="s">
        <v>31</v>
      </c>
      <c r="AV2473" t="s">
        <v>2590</v>
      </c>
      <c r="AW2473" t="s">
        <v>2591</v>
      </c>
      <c r="AY2473">
        <v>11.148200040000001</v>
      </c>
      <c r="AZ2473">
        <v>12.7560997</v>
      </c>
      <c r="BA2473" t="s">
        <v>941</v>
      </c>
      <c r="BB2473" t="s">
        <v>64</v>
      </c>
    </row>
    <row r="2474" spans="1:54" x14ac:dyDescent="0.3">
      <c r="A2474">
        <v>692</v>
      </c>
      <c r="B2474" t="s">
        <v>2592</v>
      </c>
      <c r="C2474" s="1">
        <v>41780</v>
      </c>
      <c r="D2474">
        <v>5</v>
      </c>
      <c r="E2474" t="s">
        <v>55</v>
      </c>
      <c r="F2474" t="s">
        <v>169</v>
      </c>
      <c r="H2474">
        <v>2014</v>
      </c>
      <c r="I2474" t="s">
        <v>1617</v>
      </c>
      <c r="J2474" t="s">
        <v>233</v>
      </c>
      <c r="K2474" t="s">
        <v>81</v>
      </c>
      <c r="L2474">
        <v>29</v>
      </c>
      <c r="M2474" t="s">
        <v>58</v>
      </c>
      <c r="N2474" t="s">
        <v>9662</v>
      </c>
      <c r="AE2474">
        <v>29</v>
      </c>
      <c r="AH2474" t="s">
        <v>30</v>
      </c>
      <c r="AI2474" t="s">
        <v>31</v>
      </c>
      <c r="AT2474" t="s">
        <v>75</v>
      </c>
      <c r="AV2474" t="s">
        <v>2593</v>
      </c>
      <c r="AY2474">
        <v>12.36865044</v>
      </c>
      <c r="AZ2474">
        <v>14.206379889999999</v>
      </c>
      <c r="BA2474" t="s">
        <v>235</v>
      </c>
      <c r="BB2474" t="s">
        <v>64</v>
      </c>
    </row>
    <row r="2475" spans="1:54" x14ac:dyDescent="0.3">
      <c r="A2475">
        <v>693</v>
      </c>
      <c r="B2475" t="s">
        <v>2594</v>
      </c>
      <c r="C2475" s="1">
        <v>41781</v>
      </c>
      <c r="D2475">
        <v>5</v>
      </c>
      <c r="E2475" t="s">
        <v>55</v>
      </c>
      <c r="F2475" t="s">
        <v>88</v>
      </c>
      <c r="H2475">
        <v>2014</v>
      </c>
      <c r="I2475" t="s">
        <v>2595</v>
      </c>
      <c r="J2475" t="s">
        <v>94</v>
      </c>
      <c r="K2475" t="s">
        <v>81</v>
      </c>
      <c r="L2475">
        <v>5</v>
      </c>
      <c r="M2475" t="s">
        <v>58</v>
      </c>
      <c r="N2475" t="s">
        <v>9662</v>
      </c>
      <c r="AE2475">
        <v>5</v>
      </c>
      <c r="AT2475" t="s">
        <v>75</v>
      </c>
      <c r="AV2475" t="s">
        <v>2596</v>
      </c>
      <c r="AW2475" t="s">
        <v>2597</v>
      </c>
      <c r="AY2475">
        <v>10.61758041</v>
      </c>
      <c r="AZ2475">
        <v>12.17827988</v>
      </c>
      <c r="BA2475" t="s">
        <v>98</v>
      </c>
      <c r="BB2475" t="s">
        <v>64</v>
      </c>
    </row>
    <row r="2476" spans="1:54" x14ac:dyDescent="0.3">
      <c r="A2476">
        <v>694</v>
      </c>
      <c r="B2476" t="s">
        <v>2598</v>
      </c>
      <c r="C2476" s="1">
        <v>41781</v>
      </c>
      <c r="D2476">
        <v>5</v>
      </c>
      <c r="E2476" t="s">
        <v>55</v>
      </c>
      <c r="F2476" t="s">
        <v>88</v>
      </c>
      <c r="H2476">
        <v>2014</v>
      </c>
      <c r="I2476" t="s">
        <v>2599</v>
      </c>
      <c r="J2476" t="s">
        <v>117</v>
      </c>
      <c r="K2476" t="s">
        <v>81</v>
      </c>
      <c r="L2476">
        <v>5</v>
      </c>
      <c r="M2476" t="s">
        <v>58</v>
      </c>
      <c r="N2476" t="s">
        <v>9662</v>
      </c>
      <c r="AE2476">
        <v>5</v>
      </c>
      <c r="AV2476" t="s">
        <v>2596</v>
      </c>
      <c r="AW2476" t="s">
        <v>2597</v>
      </c>
      <c r="AY2476">
        <v>11.148200040000001</v>
      </c>
      <c r="AZ2476">
        <v>12.7560997</v>
      </c>
      <c r="BA2476" t="s">
        <v>120</v>
      </c>
      <c r="BB2476" t="s">
        <v>64</v>
      </c>
    </row>
    <row r="2477" spans="1:54" x14ac:dyDescent="0.3">
      <c r="A2477">
        <v>695</v>
      </c>
      <c r="B2477" t="s">
        <v>2600</v>
      </c>
      <c r="C2477" s="1">
        <v>41781</v>
      </c>
      <c r="D2477">
        <v>5</v>
      </c>
      <c r="E2477" t="s">
        <v>55</v>
      </c>
      <c r="F2477" t="s">
        <v>88</v>
      </c>
      <c r="H2477">
        <v>2014</v>
      </c>
      <c r="I2477" t="s">
        <v>2601</v>
      </c>
      <c r="J2477" t="s">
        <v>1683</v>
      </c>
      <c r="K2477" t="s">
        <v>81</v>
      </c>
      <c r="L2477">
        <v>20</v>
      </c>
      <c r="M2477" t="s">
        <v>58</v>
      </c>
      <c r="N2477" t="s">
        <v>9662</v>
      </c>
      <c r="AE2477">
        <v>20</v>
      </c>
      <c r="AI2477" t="s">
        <v>31</v>
      </c>
      <c r="AT2477" t="s">
        <v>75</v>
      </c>
      <c r="AV2477" t="s">
        <v>2597</v>
      </c>
      <c r="AW2477" t="s">
        <v>2602</v>
      </c>
      <c r="AY2477">
        <v>12.241200449999999</v>
      </c>
      <c r="AZ2477">
        <v>13.869500159999999</v>
      </c>
      <c r="BA2477" t="s">
        <v>1686</v>
      </c>
      <c r="BB2477" t="s">
        <v>64</v>
      </c>
    </row>
    <row r="2478" spans="1:54" x14ac:dyDescent="0.3">
      <c r="A2478">
        <v>698</v>
      </c>
      <c r="B2478" t="s">
        <v>2611</v>
      </c>
      <c r="C2478" s="1">
        <v>41783</v>
      </c>
      <c r="D2478">
        <v>5</v>
      </c>
      <c r="E2478" t="s">
        <v>55</v>
      </c>
      <c r="F2478" t="s">
        <v>206</v>
      </c>
      <c r="H2478">
        <v>2014</v>
      </c>
      <c r="I2478" t="s">
        <v>270</v>
      </c>
      <c r="J2478" t="s">
        <v>1189</v>
      </c>
      <c r="K2478" t="s">
        <v>272</v>
      </c>
      <c r="L2478">
        <v>8</v>
      </c>
      <c r="M2478" t="s">
        <v>58</v>
      </c>
      <c r="N2478" t="s">
        <v>9662</v>
      </c>
      <c r="V2478">
        <v>1</v>
      </c>
      <c r="AE2478">
        <v>7</v>
      </c>
      <c r="AK2478" t="s">
        <v>33</v>
      </c>
      <c r="AT2478" t="s">
        <v>75</v>
      </c>
      <c r="AU2478" t="s">
        <v>2612</v>
      </c>
      <c r="AV2478" t="s">
        <v>2613</v>
      </c>
      <c r="AW2478" t="s">
        <v>2614</v>
      </c>
      <c r="AY2478">
        <v>9.9427995679999999</v>
      </c>
      <c r="AZ2478">
        <v>8.8932504649999995</v>
      </c>
      <c r="BA2478" t="s">
        <v>1193</v>
      </c>
      <c r="BB2478" t="s">
        <v>64</v>
      </c>
    </row>
    <row r="2479" spans="1:54" x14ac:dyDescent="0.3">
      <c r="A2479">
        <v>703</v>
      </c>
      <c r="B2479" t="s">
        <v>2634</v>
      </c>
      <c r="C2479" s="1">
        <v>41787</v>
      </c>
      <c r="D2479">
        <v>5</v>
      </c>
      <c r="E2479" t="s">
        <v>55</v>
      </c>
      <c r="F2479" t="s">
        <v>169</v>
      </c>
      <c r="H2479">
        <v>2014</v>
      </c>
      <c r="I2479" t="s">
        <v>2635</v>
      </c>
      <c r="J2479" t="s">
        <v>1683</v>
      </c>
      <c r="K2479" t="s">
        <v>81</v>
      </c>
      <c r="L2479">
        <v>40</v>
      </c>
      <c r="M2479" t="s">
        <v>58</v>
      </c>
      <c r="N2479" t="s">
        <v>9662</v>
      </c>
      <c r="AE2479">
        <v>42</v>
      </c>
      <c r="AH2479" t="s">
        <v>30</v>
      </c>
      <c r="AI2479" t="s">
        <v>31</v>
      </c>
      <c r="AT2479" t="s">
        <v>75</v>
      </c>
      <c r="AV2479" t="s">
        <v>2636</v>
      </c>
      <c r="AW2479" t="s">
        <v>2637</v>
      </c>
      <c r="AX2479" t="s">
        <v>2638</v>
      </c>
      <c r="AY2479">
        <v>12.241200449999999</v>
      </c>
      <c r="AZ2479">
        <v>13.869500159999999</v>
      </c>
      <c r="BA2479" t="s">
        <v>1686</v>
      </c>
      <c r="BB2479" t="s">
        <v>64</v>
      </c>
    </row>
    <row r="2480" spans="1:54" x14ac:dyDescent="0.3">
      <c r="A2480">
        <v>704</v>
      </c>
      <c r="B2480" t="s">
        <v>2639</v>
      </c>
      <c r="C2480" s="1">
        <v>41787</v>
      </c>
      <c r="D2480">
        <v>5</v>
      </c>
      <c r="E2480" t="s">
        <v>55</v>
      </c>
      <c r="F2480" t="s">
        <v>169</v>
      </c>
      <c r="H2480">
        <v>2014</v>
      </c>
      <c r="I2480" t="s">
        <v>2640</v>
      </c>
      <c r="J2480" t="s">
        <v>1498</v>
      </c>
      <c r="K2480" t="s">
        <v>81</v>
      </c>
      <c r="L2480">
        <v>9</v>
      </c>
      <c r="M2480" t="s">
        <v>58</v>
      </c>
      <c r="N2480" t="s">
        <v>9662</v>
      </c>
      <c r="AE2480">
        <v>9</v>
      </c>
      <c r="AI2480" t="s">
        <v>31</v>
      </c>
      <c r="AV2480" t="s">
        <v>2637</v>
      </c>
      <c r="AW2480" t="s">
        <v>2638</v>
      </c>
      <c r="AY2480">
        <v>11.08539963</v>
      </c>
      <c r="AZ2480">
        <v>13.69190025</v>
      </c>
      <c r="BA2480" t="s">
        <v>1499</v>
      </c>
      <c r="BB2480" t="s">
        <v>64</v>
      </c>
    </row>
    <row r="2481" spans="1:54" x14ac:dyDescent="0.3">
      <c r="A2481">
        <v>707</v>
      </c>
      <c r="B2481" t="s">
        <v>2650</v>
      </c>
      <c r="C2481" s="1">
        <v>41791</v>
      </c>
      <c r="D2481">
        <v>6</v>
      </c>
      <c r="E2481" t="s">
        <v>87</v>
      </c>
      <c r="F2481" t="s">
        <v>56</v>
      </c>
      <c r="H2481">
        <v>2014</v>
      </c>
      <c r="I2481" t="s">
        <v>2651</v>
      </c>
      <c r="J2481" t="s">
        <v>478</v>
      </c>
      <c r="K2481" t="s">
        <v>251</v>
      </c>
      <c r="L2481">
        <v>60</v>
      </c>
      <c r="M2481" t="s">
        <v>58</v>
      </c>
      <c r="N2481" t="s">
        <v>9662</v>
      </c>
      <c r="AE2481">
        <v>60</v>
      </c>
      <c r="AH2481" t="s">
        <v>30</v>
      </c>
      <c r="AT2481" t="s">
        <v>75</v>
      </c>
      <c r="AU2481" t="s">
        <v>2652</v>
      </c>
      <c r="AV2481" t="s">
        <v>2653</v>
      </c>
      <c r="AW2481" t="s">
        <v>2654</v>
      </c>
      <c r="AY2481">
        <v>10.25502968</v>
      </c>
      <c r="AZ2481">
        <v>13.277830120000001</v>
      </c>
      <c r="BA2481" t="s">
        <v>481</v>
      </c>
      <c r="BB2481" t="s">
        <v>64</v>
      </c>
    </row>
    <row r="2482" spans="1:54" x14ac:dyDescent="0.3">
      <c r="A2482">
        <v>712</v>
      </c>
      <c r="B2482" t="s">
        <v>2671</v>
      </c>
      <c r="C2482" s="1">
        <v>41794</v>
      </c>
      <c r="D2482">
        <v>6</v>
      </c>
      <c r="E2482" t="s">
        <v>87</v>
      </c>
      <c r="F2482" t="s">
        <v>169</v>
      </c>
      <c r="H2482">
        <v>2014</v>
      </c>
      <c r="I2482" t="s">
        <v>2672</v>
      </c>
      <c r="J2482" t="s">
        <v>80</v>
      </c>
      <c r="K2482" t="s">
        <v>81</v>
      </c>
      <c r="L2482">
        <v>45</v>
      </c>
      <c r="M2482" t="s">
        <v>58</v>
      </c>
      <c r="N2482" t="s">
        <v>9662</v>
      </c>
      <c r="AE2482">
        <v>45</v>
      </c>
      <c r="AI2482" t="s">
        <v>31</v>
      </c>
      <c r="AU2482" t="s">
        <v>2673</v>
      </c>
      <c r="AV2482" t="s">
        <v>2674</v>
      </c>
      <c r="AY2482">
        <v>11.848400120000001</v>
      </c>
      <c r="AZ2482">
        <v>13.17329979</v>
      </c>
      <c r="BA2482" t="s">
        <v>85</v>
      </c>
      <c r="BB2482" t="s">
        <v>64</v>
      </c>
    </row>
    <row r="2483" spans="1:54" ht="21" customHeight="1" x14ac:dyDescent="0.3">
      <c r="A2483">
        <v>729</v>
      </c>
      <c r="B2483" t="s">
        <v>2737</v>
      </c>
      <c r="C2483" s="1">
        <v>41815</v>
      </c>
      <c r="D2483">
        <v>6</v>
      </c>
      <c r="E2483" t="s">
        <v>87</v>
      </c>
      <c r="F2483" t="s">
        <v>169</v>
      </c>
      <c r="H2483">
        <v>2014</v>
      </c>
      <c r="J2483" s="2" t="s">
        <v>2738</v>
      </c>
      <c r="K2483" t="s">
        <v>66</v>
      </c>
      <c r="L2483">
        <v>24</v>
      </c>
      <c r="M2483" t="s">
        <v>58</v>
      </c>
      <c r="N2483" t="s">
        <v>9662</v>
      </c>
      <c r="AE2483">
        <v>22</v>
      </c>
      <c r="AH2483" t="s">
        <v>30</v>
      </c>
      <c r="AT2483" t="s">
        <v>75</v>
      </c>
      <c r="AU2483" t="s">
        <v>2739</v>
      </c>
      <c r="AV2483" t="s">
        <v>2740</v>
      </c>
      <c r="AW2483" t="s">
        <v>2741</v>
      </c>
      <c r="AX2483" t="s">
        <v>2742</v>
      </c>
      <c r="AY2483">
        <v>8.9062337879999998</v>
      </c>
      <c r="AZ2483">
        <v>7.1890511510000001</v>
      </c>
      <c r="BA2483" s="2" t="s">
        <v>2743</v>
      </c>
      <c r="BB2483" t="s">
        <v>64</v>
      </c>
    </row>
    <row r="2484" spans="1:54" x14ac:dyDescent="0.3">
      <c r="A2484">
        <v>736</v>
      </c>
      <c r="B2484" t="s">
        <v>2768</v>
      </c>
      <c r="C2484" s="1">
        <v>41821</v>
      </c>
      <c r="D2484">
        <v>7</v>
      </c>
      <c r="E2484" t="s">
        <v>154</v>
      </c>
      <c r="F2484" t="s">
        <v>100</v>
      </c>
      <c r="H2484">
        <v>2014</v>
      </c>
      <c r="J2484" t="s">
        <v>80</v>
      </c>
      <c r="K2484" t="s">
        <v>81</v>
      </c>
      <c r="L2484">
        <v>56</v>
      </c>
      <c r="M2484" t="s">
        <v>58</v>
      </c>
      <c r="N2484" t="s">
        <v>9662</v>
      </c>
      <c r="V2484">
        <v>1</v>
      </c>
      <c r="AE2484">
        <v>55</v>
      </c>
      <c r="AK2484" t="s">
        <v>33</v>
      </c>
      <c r="AU2484" t="s">
        <v>2769</v>
      </c>
      <c r="AV2484" t="s">
        <v>2770</v>
      </c>
      <c r="AW2484" t="s">
        <v>2771</v>
      </c>
      <c r="AX2484" t="s">
        <v>2772</v>
      </c>
      <c r="AY2484">
        <v>11.848400120000001</v>
      </c>
      <c r="AZ2484">
        <v>13.17329979</v>
      </c>
      <c r="BA2484" t="s">
        <v>85</v>
      </c>
      <c r="BB2484" t="s">
        <v>64</v>
      </c>
    </row>
    <row r="2485" spans="1:54" x14ac:dyDescent="0.3">
      <c r="A2485">
        <v>737</v>
      </c>
      <c r="B2485" t="s">
        <v>2773</v>
      </c>
      <c r="C2485" s="1">
        <v>41824</v>
      </c>
      <c r="D2485">
        <v>7</v>
      </c>
      <c r="E2485" t="s">
        <v>154</v>
      </c>
      <c r="F2485" t="s">
        <v>203</v>
      </c>
      <c r="H2485">
        <v>2014</v>
      </c>
      <c r="J2485" t="s">
        <v>1115</v>
      </c>
      <c r="K2485" t="s">
        <v>81</v>
      </c>
      <c r="L2485">
        <v>15</v>
      </c>
      <c r="M2485" t="s">
        <v>58</v>
      </c>
      <c r="N2485" t="s">
        <v>9662</v>
      </c>
      <c r="AE2485">
        <v>15</v>
      </c>
      <c r="AI2485" t="s">
        <v>31</v>
      </c>
      <c r="AU2485" t="s">
        <v>2774</v>
      </c>
      <c r="AV2485" t="s">
        <v>2775</v>
      </c>
      <c r="AY2485">
        <v>11.92249966</v>
      </c>
      <c r="AZ2485">
        <v>13.60130024</v>
      </c>
      <c r="BA2485" t="s">
        <v>1118</v>
      </c>
      <c r="BB2485" t="s">
        <v>64</v>
      </c>
    </row>
    <row r="2486" spans="1:54" x14ac:dyDescent="0.3">
      <c r="A2486">
        <v>738</v>
      </c>
      <c r="B2486" t="s">
        <v>2776</v>
      </c>
      <c r="C2486" s="1">
        <v>41824</v>
      </c>
      <c r="D2486">
        <v>7</v>
      </c>
      <c r="E2486" t="s">
        <v>154</v>
      </c>
      <c r="F2486" t="s">
        <v>203</v>
      </c>
      <c r="H2486">
        <v>2014</v>
      </c>
      <c r="J2486" t="s">
        <v>736</v>
      </c>
      <c r="K2486" t="s">
        <v>81</v>
      </c>
      <c r="L2486">
        <v>7</v>
      </c>
      <c r="M2486" t="s">
        <v>58</v>
      </c>
      <c r="N2486" t="s">
        <v>9662</v>
      </c>
      <c r="V2486">
        <v>2</v>
      </c>
      <c r="AE2486">
        <v>5</v>
      </c>
      <c r="AK2486" t="s">
        <v>33</v>
      </c>
      <c r="AU2486" t="s">
        <v>2777</v>
      </c>
      <c r="AV2486" t="s">
        <v>2775</v>
      </c>
      <c r="AW2486" t="s">
        <v>2778</v>
      </c>
      <c r="AX2486" t="s">
        <v>2779</v>
      </c>
      <c r="AY2486">
        <v>11.64630032</v>
      </c>
      <c r="AZ2486">
        <v>13.4211998</v>
      </c>
      <c r="BA2486" t="s">
        <v>739</v>
      </c>
      <c r="BB2486" t="s">
        <v>64</v>
      </c>
    </row>
    <row r="2487" spans="1:54" x14ac:dyDescent="0.3">
      <c r="A2487">
        <v>741</v>
      </c>
      <c r="B2487" t="s">
        <v>2785</v>
      </c>
      <c r="C2487" s="1">
        <v>41826</v>
      </c>
      <c r="D2487">
        <v>7</v>
      </c>
      <c r="E2487" t="s">
        <v>154</v>
      </c>
      <c r="F2487" t="s">
        <v>56</v>
      </c>
      <c r="H2487">
        <v>2014</v>
      </c>
      <c r="I2487" t="s">
        <v>2786</v>
      </c>
      <c r="J2487" t="s">
        <v>1683</v>
      </c>
      <c r="K2487" t="s">
        <v>81</v>
      </c>
      <c r="L2487">
        <v>12</v>
      </c>
      <c r="M2487" t="s">
        <v>58</v>
      </c>
      <c r="N2487" t="s">
        <v>9662</v>
      </c>
      <c r="V2487">
        <v>5</v>
      </c>
      <c r="AE2487">
        <v>7</v>
      </c>
      <c r="AI2487" t="s">
        <v>31</v>
      </c>
      <c r="AO2487" t="s">
        <v>59</v>
      </c>
      <c r="AT2487" t="s">
        <v>75</v>
      </c>
      <c r="AU2487" t="s">
        <v>2787</v>
      </c>
      <c r="AV2487" t="s">
        <v>2788</v>
      </c>
      <c r="AY2487">
        <v>12.241200449999999</v>
      </c>
      <c r="AZ2487">
        <v>13.869500159999999</v>
      </c>
      <c r="BA2487" t="s">
        <v>1686</v>
      </c>
      <c r="BB2487" t="s">
        <v>64</v>
      </c>
    </row>
    <row r="2488" spans="1:54" x14ac:dyDescent="0.3">
      <c r="A2488">
        <v>754</v>
      </c>
      <c r="B2488" t="s">
        <v>2831</v>
      </c>
      <c r="C2488" s="1">
        <v>41843</v>
      </c>
      <c r="D2488">
        <v>7</v>
      </c>
      <c r="E2488" t="s">
        <v>154</v>
      </c>
      <c r="F2488" t="s">
        <v>169</v>
      </c>
      <c r="H2488">
        <v>2014</v>
      </c>
      <c r="I2488" t="s">
        <v>2832</v>
      </c>
      <c r="J2488" t="s">
        <v>94</v>
      </c>
      <c r="K2488" t="s">
        <v>81</v>
      </c>
      <c r="L2488">
        <v>12</v>
      </c>
      <c r="M2488" t="s">
        <v>58</v>
      </c>
      <c r="N2488" t="s">
        <v>9662</v>
      </c>
      <c r="AE2488">
        <v>12</v>
      </c>
      <c r="AI2488" t="s">
        <v>31</v>
      </c>
      <c r="AU2488" t="s">
        <v>2833</v>
      </c>
      <c r="AV2488" t="s">
        <v>2834</v>
      </c>
      <c r="AW2488" t="s">
        <v>2835</v>
      </c>
      <c r="AY2488">
        <v>10.61758041</v>
      </c>
      <c r="AZ2488">
        <v>12.17827988</v>
      </c>
      <c r="BA2488" t="s">
        <v>98</v>
      </c>
      <c r="BB2488" t="s">
        <v>64</v>
      </c>
    </row>
    <row r="2489" spans="1:54" x14ac:dyDescent="0.3">
      <c r="A2489">
        <v>758</v>
      </c>
      <c r="B2489" t="s">
        <v>2849</v>
      </c>
      <c r="C2489" s="1">
        <v>41847</v>
      </c>
      <c r="D2489">
        <v>7</v>
      </c>
      <c r="E2489" t="s">
        <v>154</v>
      </c>
      <c r="F2489" t="s">
        <v>56</v>
      </c>
      <c r="H2489">
        <v>2014</v>
      </c>
      <c r="J2489" t="s">
        <v>613</v>
      </c>
      <c r="K2489" t="s">
        <v>430</v>
      </c>
      <c r="L2489">
        <v>6</v>
      </c>
      <c r="M2489" t="s">
        <v>58</v>
      </c>
      <c r="N2489" t="s">
        <v>9662</v>
      </c>
      <c r="V2489">
        <v>1</v>
      </c>
      <c r="W2489">
        <v>1</v>
      </c>
      <c r="AE2489">
        <v>4</v>
      </c>
      <c r="AH2489" t="s">
        <v>30</v>
      </c>
      <c r="AK2489" t="s">
        <v>33</v>
      </c>
      <c r="AP2489" t="s">
        <v>38</v>
      </c>
      <c r="AS2489" t="s">
        <v>41</v>
      </c>
      <c r="AU2489" t="s">
        <v>2850</v>
      </c>
      <c r="AV2489" t="s">
        <v>2851</v>
      </c>
      <c r="AW2489" t="s">
        <v>2852</v>
      </c>
      <c r="AY2489">
        <v>12.02180004</v>
      </c>
      <c r="AZ2489">
        <v>8.522370338</v>
      </c>
      <c r="BA2489" t="s">
        <v>2853</v>
      </c>
      <c r="BB2489" t="s">
        <v>64</v>
      </c>
    </row>
    <row r="2490" spans="1:54" x14ac:dyDescent="0.3">
      <c r="A2490">
        <v>760</v>
      </c>
      <c r="B2490" t="s">
        <v>2858</v>
      </c>
      <c r="C2490" s="1">
        <v>41847</v>
      </c>
      <c r="D2490">
        <v>7</v>
      </c>
      <c r="E2490" t="s">
        <v>154</v>
      </c>
      <c r="F2490" t="s">
        <v>56</v>
      </c>
      <c r="H2490">
        <v>2014</v>
      </c>
      <c r="J2490" t="s">
        <v>785</v>
      </c>
      <c r="K2490" t="s">
        <v>251</v>
      </c>
      <c r="L2490">
        <v>6</v>
      </c>
      <c r="M2490" t="s">
        <v>58</v>
      </c>
      <c r="N2490" t="s">
        <v>9662</v>
      </c>
      <c r="AE2490">
        <v>6</v>
      </c>
      <c r="AI2490" t="s">
        <v>31</v>
      </c>
      <c r="AV2490" t="s">
        <v>2856</v>
      </c>
      <c r="AY2490">
        <v>10.802499770000001</v>
      </c>
      <c r="AZ2490">
        <v>13.452899929999999</v>
      </c>
      <c r="BA2490" t="s">
        <v>788</v>
      </c>
      <c r="BB2490" t="s">
        <v>64</v>
      </c>
    </row>
    <row r="2491" spans="1:54" x14ac:dyDescent="0.3">
      <c r="A2491">
        <v>761</v>
      </c>
      <c r="B2491" t="s">
        <v>2859</v>
      </c>
      <c r="C2491" s="1">
        <v>41847</v>
      </c>
      <c r="D2491">
        <v>7</v>
      </c>
      <c r="E2491" t="s">
        <v>154</v>
      </c>
      <c r="F2491" t="s">
        <v>56</v>
      </c>
      <c r="H2491">
        <v>2014</v>
      </c>
      <c r="I2491" t="s">
        <v>2860</v>
      </c>
      <c r="J2491" t="s">
        <v>2861</v>
      </c>
      <c r="K2491" t="s">
        <v>251</v>
      </c>
      <c r="L2491">
        <v>40</v>
      </c>
      <c r="M2491" t="s">
        <v>58</v>
      </c>
      <c r="N2491" t="s">
        <v>9662</v>
      </c>
      <c r="AE2491">
        <v>40</v>
      </c>
      <c r="AI2491" t="s">
        <v>31</v>
      </c>
      <c r="AV2491" t="s">
        <v>2856</v>
      </c>
      <c r="AW2491" t="s">
        <v>2862</v>
      </c>
      <c r="AY2491">
        <v>10.232799529999999</v>
      </c>
      <c r="AZ2491">
        <v>12.93529987</v>
      </c>
      <c r="BA2491" t="s">
        <v>2863</v>
      </c>
      <c r="BB2491" t="s">
        <v>64</v>
      </c>
    </row>
    <row r="2492" spans="1:54" x14ac:dyDescent="0.3">
      <c r="A2492">
        <v>762</v>
      </c>
      <c r="B2492" t="s">
        <v>2864</v>
      </c>
      <c r="C2492" s="1">
        <v>41848</v>
      </c>
      <c r="D2492">
        <v>7</v>
      </c>
      <c r="E2492" t="s">
        <v>154</v>
      </c>
      <c r="F2492" t="s">
        <v>73</v>
      </c>
      <c r="H2492">
        <v>2014</v>
      </c>
      <c r="J2492" t="s">
        <v>443</v>
      </c>
      <c r="K2492" t="s">
        <v>430</v>
      </c>
      <c r="L2492">
        <v>5</v>
      </c>
      <c r="M2492" t="s">
        <v>58</v>
      </c>
      <c r="N2492" t="s">
        <v>9662</v>
      </c>
      <c r="V2492">
        <v>2</v>
      </c>
      <c r="AE2492">
        <v>3</v>
      </c>
      <c r="AK2492" t="s">
        <v>33</v>
      </c>
      <c r="AT2492" t="s">
        <v>75</v>
      </c>
      <c r="AU2492" t="s">
        <v>2865</v>
      </c>
      <c r="AV2492" t="s">
        <v>2866</v>
      </c>
      <c r="AW2492" t="s">
        <v>2867</v>
      </c>
      <c r="AX2492" t="s">
        <v>2868</v>
      </c>
      <c r="AY2492">
        <v>11.95549011</v>
      </c>
      <c r="AZ2492">
        <v>8.4975404739999991</v>
      </c>
      <c r="BA2492" t="s">
        <v>448</v>
      </c>
      <c r="BB2492" t="s">
        <v>64</v>
      </c>
    </row>
    <row r="2493" spans="1:54" x14ac:dyDescent="0.3">
      <c r="A2493">
        <v>766</v>
      </c>
      <c r="B2493" t="s">
        <v>2883</v>
      </c>
      <c r="C2493" s="1">
        <v>41850</v>
      </c>
      <c r="D2493">
        <v>7</v>
      </c>
      <c r="E2493" t="s">
        <v>154</v>
      </c>
      <c r="F2493" t="s">
        <v>169</v>
      </c>
      <c r="H2493">
        <v>2014</v>
      </c>
      <c r="J2493" t="s">
        <v>443</v>
      </c>
      <c r="K2493" t="s">
        <v>430</v>
      </c>
      <c r="L2493">
        <v>7</v>
      </c>
      <c r="M2493" t="s">
        <v>58</v>
      </c>
      <c r="N2493" t="s">
        <v>9662</v>
      </c>
      <c r="V2493">
        <v>1</v>
      </c>
      <c r="AE2493">
        <v>6</v>
      </c>
      <c r="AK2493" t="s">
        <v>33</v>
      </c>
      <c r="AS2493" t="s">
        <v>41</v>
      </c>
      <c r="AV2493" t="s">
        <v>2884</v>
      </c>
      <c r="AW2493" t="s">
        <v>2885</v>
      </c>
      <c r="AX2493" t="s">
        <v>2886</v>
      </c>
      <c r="AY2493">
        <v>11.95549011</v>
      </c>
      <c r="AZ2493">
        <v>8.4975404739999991</v>
      </c>
      <c r="BA2493" t="s">
        <v>448</v>
      </c>
      <c r="BB2493" t="s">
        <v>64</v>
      </c>
    </row>
    <row r="2494" spans="1:54" x14ac:dyDescent="0.3">
      <c r="A2494">
        <v>776</v>
      </c>
      <c r="B2494" t="s">
        <v>2927</v>
      </c>
      <c r="C2494" s="1">
        <v>41871</v>
      </c>
      <c r="D2494">
        <v>8</v>
      </c>
      <c r="E2494" t="s">
        <v>212</v>
      </c>
      <c r="F2494" t="s">
        <v>169</v>
      </c>
      <c r="H2494">
        <v>2014</v>
      </c>
      <c r="J2494" t="s">
        <v>1498</v>
      </c>
      <c r="K2494" t="s">
        <v>81</v>
      </c>
      <c r="L2494">
        <v>28</v>
      </c>
      <c r="M2494" t="s">
        <v>58</v>
      </c>
      <c r="N2494" t="s">
        <v>9662</v>
      </c>
      <c r="W2494">
        <v>28</v>
      </c>
      <c r="AH2494" t="s">
        <v>30</v>
      </c>
      <c r="AI2494" t="s">
        <v>31</v>
      </c>
      <c r="AO2494" t="s">
        <v>59</v>
      </c>
      <c r="AU2494" t="s">
        <v>2928</v>
      </c>
      <c r="AV2494" t="s">
        <v>2929</v>
      </c>
      <c r="AW2494" t="s">
        <v>2930</v>
      </c>
      <c r="AX2494" t="s">
        <v>2931</v>
      </c>
      <c r="AY2494">
        <v>11.08539963</v>
      </c>
      <c r="AZ2494">
        <v>13.69190025</v>
      </c>
      <c r="BA2494" t="s">
        <v>1499</v>
      </c>
      <c r="BB2494" t="s">
        <v>64</v>
      </c>
    </row>
    <row r="2495" spans="1:54" x14ac:dyDescent="0.3">
      <c r="A2495">
        <v>777</v>
      </c>
      <c r="B2495" t="s">
        <v>2932</v>
      </c>
      <c r="C2495" s="1">
        <v>41871</v>
      </c>
      <c r="D2495">
        <v>8</v>
      </c>
      <c r="E2495" t="s">
        <v>212</v>
      </c>
      <c r="F2495" t="s">
        <v>169</v>
      </c>
      <c r="H2495">
        <v>2014</v>
      </c>
      <c r="I2495" t="s">
        <v>1543</v>
      </c>
      <c r="J2495" t="s">
        <v>335</v>
      </c>
      <c r="K2495" t="s">
        <v>336</v>
      </c>
      <c r="L2495">
        <v>40</v>
      </c>
      <c r="M2495" t="s">
        <v>58</v>
      </c>
      <c r="N2495" t="s">
        <v>9662</v>
      </c>
      <c r="AE2495">
        <v>40</v>
      </c>
      <c r="AI2495" t="s">
        <v>31</v>
      </c>
      <c r="AU2495" t="s">
        <v>2933</v>
      </c>
      <c r="AV2495" t="s">
        <v>2934</v>
      </c>
      <c r="AW2495" t="s">
        <v>2935</v>
      </c>
      <c r="AX2495" t="s">
        <v>2936</v>
      </c>
      <c r="AY2495">
        <v>11.74440002</v>
      </c>
      <c r="AZ2495">
        <v>11.962550159999999</v>
      </c>
      <c r="BA2495" t="s">
        <v>340</v>
      </c>
      <c r="BB2495" t="s">
        <v>64</v>
      </c>
    </row>
    <row r="2496" spans="1:54" x14ac:dyDescent="0.3">
      <c r="A2496">
        <v>778</v>
      </c>
      <c r="B2496" t="s">
        <v>2937</v>
      </c>
      <c r="C2496" s="1">
        <v>41874</v>
      </c>
      <c r="D2496">
        <v>8</v>
      </c>
      <c r="E2496" t="s">
        <v>212</v>
      </c>
      <c r="F2496" t="s">
        <v>206</v>
      </c>
      <c r="H2496">
        <v>2014</v>
      </c>
      <c r="J2496" t="s">
        <v>785</v>
      </c>
      <c r="K2496" t="s">
        <v>251</v>
      </c>
      <c r="L2496">
        <v>0</v>
      </c>
      <c r="M2496" t="s">
        <v>58</v>
      </c>
      <c r="N2496" t="s">
        <v>9662</v>
      </c>
      <c r="W2496">
        <v>0</v>
      </c>
      <c r="AH2496" t="s">
        <v>30</v>
      </c>
      <c r="AI2496" t="s">
        <v>31</v>
      </c>
      <c r="AO2496" t="s">
        <v>59</v>
      </c>
      <c r="AV2496" t="s">
        <v>2938</v>
      </c>
      <c r="AW2496" t="s">
        <v>2939</v>
      </c>
      <c r="AX2496" t="s">
        <v>2940</v>
      </c>
      <c r="AY2496">
        <v>10.802499770000001</v>
      </c>
      <c r="AZ2496">
        <v>13.452899929999999</v>
      </c>
      <c r="BA2496" t="s">
        <v>788</v>
      </c>
      <c r="BB2496" t="s">
        <v>64</v>
      </c>
    </row>
    <row r="2497" spans="1:54" x14ac:dyDescent="0.3">
      <c r="A2497">
        <v>2256</v>
      </c>
      <c r="B2497" t="s">
        <v>8435</v>
      </c>
      <c r="C2497" s="1">
        <v>44153</v>
      </c>
      <c r="D2497">
        <v>11</v>
      </c>
      <c r="E2497" t="s">
        <v>327</v>
      </c>
      <c r="F2497" t="s">
        <v>169</v>
      </c>
      <c r="H2497">
        <v>2020</v>
      </c>
      <c r="I2497" t="s">
        <v>1005</v>
      </c>
      <c r="J2497" t="s">
        <v>879</v>
      </c>
      <c r="K2497" t="s">
        <v>81</v>
      </c>
      <c r="L2497">
        <v>5</v>
      </c>
      <c r="M2497" t="s">
        <v>58</v>
      </c>
      <c r="N2497" t="s">
        <v>9669</v>
      </c>
      <c r="AE2497">
        <v>5</v>
      </c>
      <c r="AI2497" t="s">
        <v>31</v>
      </c>
      <c r="AT2497" t="s">
        <v>75</v>
      </c>
      <c r="AU2497" t="s">
        <v>8436</v>
      </c>
      <c r="AV2497" t="s">
        <v>8437</v>
      </c>
      <c r="AW2497" t="s">
        <v>8438</v>
      </c>
      <c r="AX2497" t="s">
        <v>8439</v>
      </c>
      <c r="AY2497">
        <v>11.518890000000001</v>
      </c>
      <c r="AZ2497">
        <v>13.68416977</v>
      </c>
      <c r="BA2497" t="s">
        <v>882</v>
      </c>
      <c r="BB2497" t="s">
        <v>64</v>
      </c>
    </row>
    <row r="2498" spans="1:54" x14ac:dyDescent="0.3">
      <c r="A2498">
        <v>2372</v>
      </c>
      <c r="B2498" t="s">
        <v>8864</v>
      </c>
      <c r="C2498" s="1">
        <v>44364</v>
      </c>
      <c r="D2498">
        <v>6</v>
      </c>
      <c r="E2498" t="s">
        <v>87</v>
      </c>
      <c r="F2498" t="s">
        <v>88</v>
      </c>
      <c r="H2498">
        <v>2021</v>
      </c>
      <c r="J2498" t="s">
        <v>1376</v>
      </c>
      <c r="K2498" t="s">
        <v>336</v>
      </c>
      <c r="L2498">
        <v>4</v>
      </c>
      <c r="M2498" t="s">
        <v>58</v>
      </c>
      <c r="N2498" t="s">
        <v>9669</v>
      </c>
      <c r="W2498">
        <v>4</v>
      </c>
      <c r="AL2498" t="s">
        <v>75</v>
      </c>
      <c r="AO2498" t="s">
        <v>59</v>
      </c>
      <c r="AT2498" t="s">
        <v>75</v>
      </c>
      <c r="AV2498" t="s">
        <v>8865</v>
      </c>
      <c r="AW2498" t="s">
        <v>8866</v>
      </c>
      <c r="AY2498">
        <v>11.497780000000001</v>
      </c>
      <c r="AZ2498">
        <v>11.93083</v>
      </c>
      <c r="BA2498" t="s">
        <v>1378</v>
      </c>
      <c r="BB2498" t="s">
        <v>64</v>
      </c>
    </row>
    <row r="2499" spans="1:54" x14ac:dyDescent="0.3">
      <c r="A2499">
        <v>49</v>
      </c>
      <c r="B2499" t="s">
        <v>255</v>
      </c>
      <c r="C2499" s="1">
        <v>40781</v>
      </c>
      <c r="D2499">
        <v>8</v>
      </c>
      <c r="E2499" t="s">
        <v>212</v>
      </c>
      <c r="F2499" t="s">
        <v>203</v>
      </c>
      <c r="G2499">
        <v>1</v>
      </c>
      <c r="H2499">
        <v>2011</v>
      </c>
      <c r="I2499" t="s">
        <v>256</v>
      </c>
      <c r="J2499" t="s">
        <v>257</v>
      </c>
      <c r="K2499" t="s">
        <v>66</v>
      </c>
      <c r="L2499">
        <v>23</v>
      </c>
      <c r="M2499" t="s">
        <v>58</v>
      </c>
      <c r="N2499" t="s">
        <v>9669</v>
      </c>
      <c r="AE2499">
        <v>23</v>
      </c>
      <c r="AH2499" t="s">
        <v>30</v>
      </c>
      <c r="AK2499" t="s">
        <v>33</v>
      </c>
      <c r="AM2499" t="s">
        <v>82</v>
      </c>
      <c r="AO2499" t="s">
        <v>59</v>
      </c>
      <c r="AS2499" t="s">
        <v>41</v>
      </c>
      <c r="AV2499" t="s">
        <v>258</v>
      </c>
      <c r="AW2499" t="s">
        <v>259</v>
      </c>
      <c r="AX2499" t="s">
        <v>260</v>
      </c>
      <c r="BA2499" t="s">
        <v>261</v>
      </c>
      <c r="BB2499" t="s">
        <v>64</v>
      </c>
    </row>
    <row r="2500" spans="1:54" x14ac:dyDescent="0.3">
      <c r="A2500">
        <v>438</v>
      </c>
      <c r="B2500" t="s">
        <v>1735</v>
      </c>
      <c r="C2500" s="1">
        <v>41313</v>
      </c>
      <c r="D2500">
        <v>2</v>
      </c>
      <c r="E2500" t="s">
        <v>650</v>
      </c>
      <c r="F2500" t="s">
        <v>203</v>
      </c>
      <c r="G2500">
        <v>1</v>
      </c>
      <c r="H2500">
        <v>2013</v>
      </c>
      <c r="I2500" t="s">
        <v>1736</v>
      </c>
      <c r="K2500" t="s">
        <v>430</v>
      </c>
      <c r="L2500">
        <v>10</v>
      </c>
      <c r="M2500" t="s">
        <v>58</v>
      </c>
      <c r="N2500" t="s">
        <v>9700</v>
      </c>
      <c r="AE2500">
        <v>10</v>
      </c>
      <c r="AI2500" t="s">
        <v>31</v>
      </c>
      <c r="AT2500" t="s">
        <v>75</v>
      </c>
      <c r="AV2500" t="s">
        <v>1737</v>
      </c>
      <c r="AW2500" t="s">
        <v>1738</v>
      </c>
      <c r="AX2500" t="s">
        <v>1739</v>
      </c>
      <c r="BA2500" t="s">
        <v>1468</v>
      </c>
      <c r="BB2500" t="s">
        <v>64</v>
      </c>
    </row>
    <row r="2501" spans="1:54" x14ac:dyDescent="0.3">
      <c r="A2501">
        <v>834</v>
      </c>
      <c r="B2501" t="s">
        <v>3140</v>
      </c>
      <c r="C2501" s="1">
        <v>41939</v>
      </c>
      <c r="D2501">
        <v>10</v>
      </c>
      <c r="E2501" t="s">
        <v>290</v>
      </c>
      <c r="F2501" t="s">
        <v>73</v>
      </c>
      <c r="H2501">
        <v>2014</v>
      </c>
      <c r="J2501" t="s">
        <v>414</v>
      </c>
      <c r="K2501" t="s">
        <v>81</v>
      </c>
      <c r="L2501">
        <v>3</v>
      </c>
      <c r="M2501" t="s">
        <v>58</v>
      </c>
      <c r="N2501" t="s">
        <v>9708</v>
      </c>
      <c r="AE2501">
        <v>3</v>
      </c>
      <c r="AH2501" t="s">
        <v>30</v>
      </c>
      <c r="AI2501" t="s">
        <v>31</v>
      </c>
      <c r="AO2501" t="s">
        <v>59</v>
      </c>
      <c r="AT2501" t="s">
        <v>75</v>
      </c>
      <c r="AV2501" t="s">
        <v>3141</v>
      </c>
      <c r="AW2501" t="s">
        <v>3142</v>
      </c>
      <c r="AY2501">
        <v>12.925399779999999</v>
      </c>
      <c r="AZ2501">
        <v>13.559900280000001</v>
      </c>
      <c r="BA2501" t="s">
        <v>417</v>
      </c>
      <c r="BB2501" t="s">
        <v>64</v>
      </c>
    </row>
    <row r="2502" spans="1:54" x14ac:dyDescent="0.3">
      <c r="A2502">
        <v>530</v>
      </c>
      <c r="B2502" t="s">
        <v>2023</v>
      </c>
      <c r="C2502" s="1">
        <v>41503</v>
      </c>
      <c r="D2502">
        <v>8</v>
      </c>
      <c r="E2502" t="s">
        <v>212</v>
      </c>
      <c r="F2502" t="s">
        <v>206</v>
      </c>
      <c r="H2502">
        <v>2013</v>
      </c>
      <c r="I2502" t="s">
        <v>117</v>
      </c>
      <c r="J2502" t="s">
        <v>117</v>
      </c>
      <c r="K2502" t="s">
        <v>81</v>
      </c>
      <c r="M2502" t="s">
        <v>58</v>
      </c>
      <c r="N2502" t="s">
        <v>9708</v>
      </c>
      <c r="AH2502" t="s">
        <v>30</v>
      </c>
      <c r="AV2502" t="s">
        <v>2020</v>
      </c>
      <c r="BA2502" t="s">
        <v>120</v>
      </c>
      <c r="BB2502" t="s">
        <v>64</v>
      </c>
    </row>
    <row r="2503" spans="1:54" x14ac:dyDescent="0.3">
      <c r="A2503">
        <v>2133</v>
      </c>
      <c r="B2503" t="s">
        <v>8016</v>
      </c>
      <c r="C2503" s="1">
        <v>43882</v>
      </c>
      <c r="D2503">
        <v>2</v>
      </c>
      <c r="E2503" t="s">
        <v>650</v>
      </c>
      <c r="F2503" t="s">
        <v>203</v>
      </c>
      <c r="H2503">
        <v>2020</v>
      </c>
      <c r="J2503" t="s">
        <v>335</v>
      </c>
      <c r="K2503" t="s">
        <v>336</v>
      </c>
      <c r="L2503">
        <v>10</v>
      </c>
      <c r="M2503" t="s">
        <v>58</v>
      </c>
      <c r="N2503" t="s">
        <v>9727</v>
      </c>
      <c r="Y2503">
        <v>5</v>
      </c>
      <c r="AI2503" t="s">
        <v>31</v>
      </c>
      <c r="AT2503" t="s">
        <v>75</v>
      </c>
      <c r="AU2503" t="s">
        <v>8017</v>
      </c>
      <c r="AV2503" t="s">
        <v>8018</v>
      </c>
      <c r="AW2503" t="s">
        <v>8019</v>
      </c>
      <c r="AX2503" t="s">
        <v>8020</v>
      </c>
      <c r="AY2503">
        <v>11.744400000000001</v>
      </c>
      <c r="AZ2503">
        <v>11.962550159999999</v>
      </c>
      <c r="BA2503" t="s">
        <v>340</v>
      </c>
      <c r="BB2503" t="s">
        <v>64</v>
      </c>
    </row>
    <row r="2504" spans="1:54" x14ac:dyDescent="0.3">
      <c r="A2504">
        <v>2154</v>
      </c>
      <c r="B2504" t="s">
        <v>8103</v>
      </c>
      <c r="C2504" s="1">
        <v>43939</v>
      </c>
      <c r="D2504">
        <v>4</v>
      </c>
      <c r="E2504" t="s">
        <v>949</v>
      </c>
      <c r="F2504" t="s">
        <v>206</v>
      </c>
      <c r="H2504">
        <v>2020</v>
      </c>
      <c r="I2504" t="s">
        <v>2430</v>
      </c>
      <c r="J2504" t="s">
        <v>1376</v>
      </c>
      <c r="K2504" t="s">
        <v>336</v>
      </c>
      <c r="L2504">
        <v>1</v>
      </c>
      <c r="M2504" t="s">
        <v>58</v>
      </c>
      <c r="N2504" t="s">
        <v>9727</v>
      </c>
      <c r="AB2504">
        <v>2</v>
      </c>
      <c r="AE2504">
        <v>1</v>
      </c>
      <c r="AI2504" t="s">
        <v>31</v>
      </c>
      <c r="AS2504" t="s">
        <v>41</v>
      </c>
      <c r="AT2504" t="s">
        <v>75</v>
      </c>
      <c r="AV2504" t="s">
        <v>8104</v>
      </c>
      <c r="AY2504">
        <v>11.50333</v>
      </c>
      <c r="AZ2504">
        <v>11.93286037</v>
      </c>
      <c r="BA2504" t="s">
        <v>1378</v>
      </c>
      <c r="BB2504" t="s">
        <v>64</v>
      </c>
    </row>
    <row r="2505" spans="1:54" x14ac:dyDescent="0.3">
      <c r="A2505">
        <v>1003</v>
      </c>
      <c r="B2505" t="s">
        <v>3778</v>
      </c>
      <c r="C2505" s="1">
        <v>42091</v>
      </c>
      <c r="D2505">
        <v>3</v>
      </c>
      <c r="E2505" t="s">
        <v>828</v>
      </c>
      <c r="F2505" t="s">
        <v>206</v>
      </c>
      <c r="H2505">
        <v>2015</v>
      </c>
      <c r="I2505" t="s">
        <v>1765</v>
      </c>
      <c r="J2505" t="s">
        <v>484</v>
      </c>
      <c r="K2505" t="s">
        <v>336</v>
      </c>
      <c r="L2505">
        <v>3</v>
      </c>
      <c r="M2505" t="s">
        <v>58</v>
      </c>
      <c r="N2505" t="s">
        <v>9739</v>
      </c>
      <c r="AE2505">
        <v>3</v>
      </c>
      <c r="AI2505" t="s">
        <v>31</v>
      </c>
      <c r="AT2505" t="s">
        <v>75</v>
      </c>
      <c r="AV2505" t="s">
        <v>3779</v>
      </c>
      <c r="AY2505">
        <v>11.28013039</v>
      </c>
      <c r="AZ2505">
        <v>11.310029979999999</v>
      </c>
      <c r="BA2505" t="s">
        <v>487</v>
      </c>
      <c r="BB2505" t="s">
        <v>64</v>
      </c>
    </row>
    <row r="2506" spans="1:54" x14ac:dyDescent="0.3">
      <c r="A2506">
        <v>1004</v>
      </c>
      <c r="B2506" t="s">
        <v>3780</v>
      </c>
      <c r="C2506" s="1">
        <v>42091</v>
      </c>
      <c r="D2506">
        <v>3</v>
      </c>
      <c r="E2506" t="s">
        <v>828</v>
      </c>
      <c r="F2506" t="s">
        <v>206</v>
      </c>
      <c r="H2506">
        <v>2015</v>
      </c>
      <c r="I2506" t="s">
        <v>3781</v>
      </c>
      <c r="J2506" t="s">
        <v>306</v>
      </c>
      <c r="K2506" t="s">
        <v>306</v>
      </c>
      <c r="L2506">
        <v>3</v>
      </c>
      <c r="M2506" t="s">
        <v>58</v>
      </c>
      <c r="N2506" t="s">
        <v>9739</v>
      </c>
      <c r="AE2506">
        <v>3</v>
      </c>
      <c r="AI2506" t="s">
        <v>31</v>
      </c>
      <c r="AT2506" t="s">
        <v>75</v>
      </c>
      <c r="AV2506" t="s">
        <v>3779</v>
      </c>
      <c r="AY2506">
        <v>10.29314995</v>
      </c>
      <c r="AZ2506">
        <v>11.16759968</v>
      </c>
      <c r="BA2506" t="s">
        <v>308</v>
      </c>
      <c r="BB2506" t="s">
        <v>64</v>
      </c>
    </row>
    <row r="2507" spans="1:54" x14ac:dyDescent="0.3">
      <c r="A2507">
        <v>1008</v>
      </c>
      <c r="B2507" t="s">
        <v>3793</v>
      </c>
      <c r="C2507" s="1">
        <v>42091</v>
      </c>
      <c r="D2507">
        <v>3</v>
      </c>
      <c r="E2507" t="s">
        <v>828</v>
      </c>
      <c r="F2507" t="s">
        <v>206</v>
      </c>
      <c r="H2507">
        <v>2015</v>
      </c>
      <c r="J2507" t="s">
        <v>2546</v>
      </c>
      <c r="K2507" t="s">
        <v>57</v>
      </c>
      <c r="L2507">
        <v>0</v>
      </c>
      <c r="M2507" t="s">
        <v>58</v>
      </c>
      <c r="N2507" t="s">
        <v>9739</v>
      </c>
      <c r="AE2507">
        <v>0</v>
      </c>
      <c r="AI2507" t="s">
        <v>31</v>
      </c>
      <c r="AS2507" t="s">
        <v>41</v>
      </c>
      <c r="AV2507" t="s">
        <v>3794</v>
      </c>
      <c r="AY2507">
        <v>10.996499999999999</v>
      </c>
      <c r="AZ2507">
        <v>10.403100009999999</v>
      </c>
      <c r="BA2507" t="s">
        <v>2550</v>
      </c>
      <c r="BB2507" t="s">
        <v>64</v>
      </c>
    </row>
    <row r="2508" spans="1:54" x14ac:dyDescent="0.3">
      <c r="A2508">
        <v>1009</v>
      </c>
      <c r="B2508" t="s">
        <v>3795</v>
      </c>
      <c r="C2508" s="1">
        <v>42092</v>
      </c>
      <c r="D2508">
        <v>3</v>
      </c>
      <c r="E2508" t="s">
        <v>828</v>
      </c>
      <c r="F2508" t="s">
        <v>56</v>
      </c>
      <c r="H2508">
        <v>2015</v>
      </c>
      <c r="J2508" t="s">
        <v>3796</v>
      </c>
      <c r="K2508" t="s">
        <v>57</v>
      </c>
      <c r="L2508">
        <v>0</v>
      </c>
      <c r="M2508" t="s">
        <v>58</v>
      </c>
      <c r="N2508" t="s">
        <v>9739</v>
      </c>
      <c r="AF2508">
        <v>0</v>
      </c>
      <c r="AI2508" t="s">
        <v>31</v>
      </c>
      <c r="AO2508" t="s">
        <v>59</v>
      </c>
      <c r="AS2508" t="s">
        <v>41</v>
      </c>
      <c r="AT2508" t="s">
        <v>75</v>
      </c>
      <c r="AV2508" t="s">
        <v>3797</v>
      </c>
      <c r="AW2508" t="s">
        <v>3798</v>
      </c>
      <c r="AY2508">
        <v>10.26985</v>
      </c>
      <c r="AZ2508">
        <v>10.33100986</v>
      </c>
      <c r="BA2508" t="s">
        <v>3799</v>
      </c>
      <c r="BB2508" t="s">
        <v>64</v>
      </c>
    </row>
    <row r="2509" spans="1:54" x14ac:dyDescent="0.3">
      <c r="A2509">
        <v>573</v>
      </c>
      <c r="B2509" t="s">
        <v>2159</v>
      </c>
      <c r="C2509" s="1">
        <v>41581</v>
      </c>
      <c r="D2509">
        <v>11</v>
      </c>
      <c r="E2509" t="s">
        <v>327</v>
      </c>
      <c r="F2509" t="s">
        <v>56</v>
      </c>
      <c r="H2509">
        <v>2013</v>
      </c>
      <c r="I2509" t="s">
        <v>2160</v>
      </c>
      <c r="J2509" t="s">
        <v>879</v>
      </c>
      <c r="K2509" t="s">
        <v>81</v>
      </c>
      <c r="L2509">
        <v>30</v>
      </c>
      <c r="M2509" t="s">
        <v>58</v>
      </c>
      <c r="N2509" t="s">
        <v>9710</v>
      </c>
      <c r="AE2509">
        <v>30</v>
      </c>
      <c r="AU2509" t="s">
        <v>2161</v>
      </c>
      <c r="AV2509" t="s">
        <v>2162</v>
      </c>
      <c r="AW2509" t="s">
        <v>2163</v>
      </c>
      <c r="BA2509" t="s">
        <v>882</v>
      </c>
      <c r="BB2509" t="s">
        <v>64</v>
      </c>
    </row>
    <row r="2513" spans="1:14" x14ac:dyDescent="0.3">
      <c r="B2513" s="5" t="s">
        <v>9770</v>
      </c>
    </row>
    <row r="2514" spans="1:14" x14ac:dyDescent="0.3">
      <c r="A2514" s="4">
        <v>1</v>
      </c>
      <c r="B2514" s="6" t="s">
        <v>9771</v>
      </c>
      <c r="C2514" s="6"/>
      <c r="D2514" s="6"/>
      <c r="E2514" s="6"/>
      <c r="F2514" s="6"/>
      <c r="G2514" s="6"/>
      <c r="H2514" s="6"/>
      <c r="I2514" s="6"/>
      <c r="J2514" s="6"/>
      <c r="K2514" s="6"/>
      <c r="L2514" s="6"/>
      <c r="M2514" s="6" t="s">
        <v>9760</v>
      </c>
      <c r="N2514" s="4">
        <f>COUNTIF($N$2:$N$2509,"AidBH")</f>
        <v>6</v>
      </c>
    </row>
    <row r="2515" spans="1:14" x14ac:dyDescent="0.3">
      <c r="A2515" s="4">
        <v>3</v>
      </c>
      <c r="B2515" s="6" t="s">
        <v>9773</v>
      </c>
      <c r="C2515" s="6"/>
      <c r="D2515" s="6"/>
      <c r="E2515" s="6"/>
      <c r="F2515" s="6"/>
      <c r="G2515" s="6"/>
      <c r="H2515" s="6"/>
      <c r="I2515" s="6"/>
      <c r="J2515" s="6"/>
      <c r="K2515" s="6"/>
      <c r="L2515" s="6"/>
      <c r="M2515" s="6" t="s">
        <v>9661</v>
      </c>
      <c r="N2515" s="4">
        <f>COUNTIF($N$2:$N$2509,"BarBH")</f>
        <v>14</v>
      </c>
    </row>
    <row r="2516" spans="1:14" x14ac:dyDescent="0.3">
      <c r="A2516" s="4">
        <v>4</v>
      </c>
      <c r="B2516" s="6" t="s">
        <v>9774</v>
      </c>
      <c r="C2516" s="6"/>
      <c r="D2516" s="6"/>
      <c r="E2516" s="6"/>
      <c r="F2516" s="6"/>
      <c r="G2516" s="6"/>
      <c r="H2516" s="6"/>
      <c r="I2516" s="6"/>
      <c r="J2516" s="6"/>
      <c r="K2516" s="6"/>
      <c r="L2516" s="6"/>
      <c r="M2516" s="6" t="s">
        <v>9666</v>
      </c>
      <c r="N2516" s="4">
        <f>COUNTIF($N$2:$N$2509,"BattBH")</f>
        <v>224</v>
      </c>
    </row>
    <row r="2517" spans="1:14" x14ac:dyDescent="0.3">
      <c r="A2517" s="4">
        <v>9</v>
      </c>
      <c r="B2517" s="6" t="s">
        <v>9780</v>
      </c>
      <c r="C2517" s="6"/>
      <c r="D2517" s="6"/>
      <c r="E2517" s="6"/>
      <c r="F2517" s="6"/>
      <c r="G2517" s="6"/>
      <c r="H2517" s="6"/>
      <c r="I2517" s="6"/>
      <c r="J2517" s="6"/>
      <c r="K2517" s="6"/>
      <c r="L2517" s="6"/>
      <c r="M2517" s="6" t="s">
        <v>9781</v>
      </c>
      <c r="N2517" s="4">
        <f>COUNTIF($N$2:$N$2509,"BattPolBH")</f>
        <v>0</v>
      </c>
    </row>
    <row r="2518" spans="1:14" x14ac:dyDescent="0.3">
      <c r="A2518" s="4">
        <v>10</v>
      </c>
      <c r="B2518" s="6" t="s">
        <v>9782</v>
      </c>
      <c r="C2518" s="6"/>
      <c r="D2518" s="6"/>
      <c r="E2518" s="6"/>
      <c r="F2518" s="6"/>
      <c r="G2518" s="6"/>
      <c r="H2518" s="6"/>
      <c r="I2518" s="6"/>
      <c r="J2518" s="6"/>
      <c r="K2518" s="6"/>
      <c r="L2518" s="6"/>
      <c r="M2518" s="6" t="s">
        <v>9676</v>
      </c>
      <c r="N2518" s="4">
        <f>COUNTIF($N$2:$N$2509,"BFBH")</f>
        <v>4</v>
      </c>
    </row>
    <row r="2519" spans="1:14" x14ac:dyDescent="0.3">
      <c r="A2519" s="4">
        <v>11</v>
      </c>
      <c r="B2519" s="6" t="s">
        <v>9783</v>
      </c>
      <c r="C2519" s="6"/>
      <c r="D2519" s="6"/>
      <c r="E2519" s="6"/>
      <c r="F2519" s="6"/>
      <c r="G2519" s="6"/>
      <c r="H2519" s="6"/>
      <c r="I2519" s="6"/>
      <c r="J2519" s="6"/>
      <c r="K2519" s="6"/>
      <c r="L2519" s="6"/>
      <c r="M2519" s="6" t="s">
        <v>9687</v>
      </c>
      <c r="N2519" s="4">
        <f>COUNTIF($N$2:$N$2509,"BHBH")</f>
        <v>8</v>
      </c>
    </row>
    <row r="2520" spans="1:14" x14ac:dyDescent="0.3">
      <c r="A2520" s="4">
        <v>14</v>
      </c>
      <c r="B2520" s="6" t="s">
        <v>9786</v>
      </c>
      <c r="C2520" s="6"/>
      <c r="D2520" s="6"/>
      <c r="E2520" s="6"/>
      <c r="F2520" s="6"/>
      <c r="G2520" s="6"/>
      <c r="H2520" s="6"/>
      <c r="I2520" s="6"/>
      <c r="J2520" s="6"/>
      <c r="K2520" s="6"/>
      <c r="L2520" s="6"/>
      <c r="M2520" s="6" t="s">
        <v>9667</v>
      </c>
      <c r="N2520" s="4">
        <f>COUNTIF($N$2:$N$2509,"BnkBH")</f>
        <v>10</v>
      </c>
    </row>
    <row r="2521" spans="1:14" x14ac:dyDescent="0.3">
      <c r="A2521" s="4">
        <v>15</v>
      </c>
      <c r="B2521" s="6" t="s">
        <v>9787</v>
      </c>
      <c r="C2521" s="6"/>
      <c r="D2521" s="6"/>
      <c r="E2521" s="6"/>
      <c r="F2521" s="6"/>
      <c r="G2521" s="6"/>
      <c r="H2521" s="6"/>
      <c r="I2521" s="6"/>
      <c r="J2521" s="6"/>
      <c r="K2521" s="6"/>
      <c r="L2521" s="6"/>
      <c r="M2521" s="6" t="s">
        <v>9716</v>
      </c>
      <c r="N2521" s="4">
        <f>COUNTIF($N$2:$N$2509,"CamBH")</f>
        <v>71</v>
      </c>
    </row>
    <row r="2522" spans="1:14" x14ac:dyDescent="0.3">
      <c r="A2522" s="4">
        <v>16</v>
      </c>
      <c r="B2522" s="6" t="s">
        <v>9788</v>
      </c>
      <c r="C2522" s="6"/>
      <c r="D2522" s="6"/>
      <c r="E2522" s="6"/>
      <c r="F2522" s="6"/>
      <c r="G2522" s="6"/>
      <c r="H2522" s="6"/>
      <c r="I2522" s="6"/>
      <c r="J2522" s="6"/>
      <c r="K2522" s="6"/>
      <c r="L2522" s="6"/>
      <c r="M2522" s="6" t="s">
        <v>9752</v>
      </c>
      <c r="N2522" s="4">
        <f>COUNTIF($N$2:$N$2509,"CamMilBH")</f>
        <v>8</v>
      </c>
    </row>
    <row r="2523" spans="1:14" x14ac:dyDescent="0.3">
      <c r="A2523" s="4">
        <v>17</v>
      </c>
      <c r="B2523" s="6" t="s">
        <v>9789</v>
      </c>
      <c r="C2523" s="6"/>
      <c r="D2523" s="6"/>
      <c r="E2523" s="6"/>
      <c r="F2523" s="6"/>
      <c r="G2523" s="6"/>
      <c r="H2523" s="6"/>
      <c r="I2523" s="6"/>
      <c r="J2523" s="6"/>
      <c r="K2523" s="6"/>
      <c r="L2523" s="6"/>
      <c r="M2523" s="6" t="s">
        <v>9753</v>
      </c>
      <c r="N2523" s="4">
        <f>COUNTIF($N$2:$N$2509,"CamMktBH")</f>
        <v>3</v>
      </c>
    </row>
    <row r="2524" spans="1:14" x14ac:dyDescent="0.3">
      <c r="A2524" s="4">
        <v>18</v>
      </c>
      <c r="B2524" s="6" t="s">
        <v>9790</v>
      </c>
      <c r="C2524" s="6"/>
      <c r="D2524" s="6"/>
      <c r="E2524" s="6"/>
      <c r="F2524" s="6"/>
      <c r="G2524" s="6"/>
      <c r="H2524" s="6"/>
      <c r="I2524" s="6"/>
      <c r="J2524" s="6"/>
      <c r="K2524" s="6"/>
      <c r="L2524" s="6"/>
      <c r="M2524" s="6" t="s">
        <v>9754</v>
      </c>
      <c r="N2524" s="4">
        <f>COUNTIF($N$2:$N$2509,"CamMsqBH")</f>
        <v>3</v>
      </c>
    </row>
    <row r="2525" spans="1:14" x14ac:dyDescent="0.3">
      <c r="A2525" s="4">
        <v>19</v>
      </c>
      <c r="B2525" s="6" t="s">
        <v>9791</v>
      </c>
      <c r="C2525" s="6"/>
      <c r="D2525" s="6"/>
      <c r="E2525" s="6"/>
      <c r="F2525" s="6"/>
      <c r="G2525" s="6"/>
      <c r="H2525" s="6"/>
      <c r="I2525" s="6"/>
      <c r="J2525" s="6"/>
      <c r="K2525" s="6"/>
      <c r="L2525" s="6"/>
      <c r="M2525" s="6" t="s">
        <v>9654</v>
      </c>
      <c r="N2525" s="4">
        <f>COUNTIF($N$2:$N$2509,"ChBH")</f>
        <v>50</v>
      </c>
    </row>
    <row r="2526" spans="1:14" x14ac:dyDescent="0.3">
      <c r="A2526" s="4">
        <v>22</v>
      </c>
      <c r="B2526" s="6" t="s">
        <v>9823</v>
      </c>
      <c r="C2526" s="6"/>
      <c r="D2526" s="6"/>
      <c r="E2526" s="6"/>
      <c r="F2526" s="6"/>
      <c r="G2526" s="6"/>
      <c r="H2526" s="6"/>
      <c r="I2526" s="6"/>
      <c r="J2526" s="6"/>
      <c r="K2526" s="6"/>
      <c r="L2526" s="6"/>
      <c r="M2526" s="6" t="s">
        <v>9656</v>
      </c>
      <c r="N2526" s="4">
        <f>COUNTIF($N$2:$N$2509,"CivBH")</f>
        <v>87</v>
      </c>
    </row>
    <row r="2527" spans="1:14" x14ac:dyDescent="0.3">
      <c r="A2527" s="4">
        <v>25</v>
      </c>
      <c r="B2527" s="6" t="s">
        <v>9826</v>
      </c>
      <c r="C2527" s="6"/>
      <c r="D2527" s="6"/>
      <c r="E2527" s="6"/>
      <c r="F2527" s="6"/>
      <c r="G2527" s="6"/>
      <c r="H2527" s="6"/>
      <c r="I2527" s="6"/>
      <c r="J2527" s="6"/>
      <c r="K2527" s="6"/>
      <c r="L2527" s="6"/>
      <c r="M2527" s="6" t="s">
        <v>9827</v>
      </c>
      <c r="N2527" s="4">
        <f>COUNTIF($N$2:$N$2509,"CJtfBh")</f>
        <v>16</v>
      </c>
    </row>
    <row r="2528" spans="1:14" x14ac:dyDescent="0.3">
      <c r="A2528" s="4">
        <v>27</v>
      </c>
      <c r="B2528" s="6" t="s">
        <v>9830</v>
      </c>
      <c r="C2528" s="6"/>
      <c r="D2528" s="6"/>
      <c r="E2528" s="6"/>
      <c r="F2528" s="6"/>
      <c r="G2528" s="6"/>
      <c r="H2528" s="6"/>
      <c r="I2528" s="6"/>
      <c r="J2528" s="6"/>
      <c r="K2528" s="6"/>
      <c r="L2528" s="6"/>
      <c r="M2528" s="6" t="s">
        <v>9704</v>
      </c>
      <c r="N2528" s="4">
        <f>COUNTIF($N$2:$N$2509,"ComBH")</f>
        <v>291</v>
      </c>
    </row>
    <row r="2529" spans="1:14" x14ac:dyDescent="0.3">
      <c r="A2529" s="4">
        <v>35</v>
      </c>
      <c r="B2529" s="6" t="s">
        <v>9837</v>
      </c>
      <c r="C2529" s="6"/>
      <c r="D2529" s="6"/>
      <c r="E2529" s="6"/>
      <c r="F2529" s="6"/>
      <c r="G2529" s="6"/>
      <c r="H2529" s="6"/>
      <c r="I2529" s="6"/>
      <c r="J2529" s="6"/>
      <c r="K2529" s="6"/>
      <c r="L2529" s="6"/>
      <c r="M2529" s="6" t="s">
        <v>9749</v>
      </c>
      <c r="N2529" s="4">
        <f>COUNTIF($N$2:$N$2509,"ComtvBH")</f>
        <v>10</v>
      </c>
    </row>
    <row r="2530" spans="1:14" x14ac:dyDescent="0.3">
      <c r="A2530" s="4">
        <v>40</v>
      </c>
      <c r="B2530" s="6" t="s">
        <v>9842</v>
      </c>
      <c r="C2530" s="6"/>
      <c r="D2530" s="6"/>
      <c r="E2530" s="6"/>
      <c r="F2530" s="6"/>
      <c r="G2530" s="6"/>
      <c r="H2530" s="6"/>
      <c r="I2530" s="6"/>
      <c r="J2530" s="6"/>
      <c r="K2530" s="6"/>
      <c r="L2530" s="6"/>
      <c r="M2530" s="6" t="s">
        <v>9641</v>
      </c>
      <c r="N2530" s="4">
        <f>COUNTIF($N$2:$N$2509,"CTAfBH")</f>
        <v>30</v>
      </c>
    </row>
    <row r="2531" spans="1:14" x14ac:dyDescent="0.3">
      <c r="A2531" s="4">
        <v>43</v>
      </c>
      <c r="B2531" s="6" t="s">
        <v>9845</v>
      </c>
      <c r="C2531" s="6"/>
      <c r="D2531" s="6"/>
      <c r="E2531" s="6"/>
      <c r="F2531" s="6"/>
      <c r="G2531" s="6"/>
      <c r="H2531" s="6"/>
      <c r="I2531" s="6"/>
      <c r="J2531" s="6"/>
      <c r="K2531" s="6"/>
      <c r="L2531" s="6"/>
      <c r="M2531" s="6" t="s">
        <v>9745</v>
      </c>
      <c r="N2531" s="4">
        <f>COUNTIF($N$2:$N$2509,"CTCamBH")</f>
        <v>24</v>
      </c>
    </row>
    <row r="2532" spans="1:14" x14ac:dyDescent="0.3">
      <c r="A2532" s="4">
        <v>44</v>
      </c>
      <c r="B2532" s="6" t="s">
        <v>9794</v>
      </c>
      <c r="C2532" s="6"/>
      <c r="D2532" s="6"/>
      <c r="E2532" s="6"/>
      <c r="F2532" s="6"/>
      <c r="G2532" s="6"/>
      <c r="H2532" s="6"/>
      <c r="I2532" s="6"/>
      <c r="J2532" s="6"/>
      <c r="K2532" s="6"/>
      <c r="L2532" s="6"/>
      <c r="M2532" s="6" t="s">
        <v>9746</v>
      </c>
      <c r="N2532" s="4">
        <f>COUNTIF($N$2:$N$2509,"CTChdBH")</f>
        <v>19</v>
      </c>
    </row>
    <row r="2533" spans="1:14" x14ac:dyDescent="0.3">
      <c r="A2533" s="4">
        <v>45</v>
      </c>
      <c r="B2533" s="6" t="s">
        <v>9795</v>
      </c>
      <c r="C2533" s="6"/>
      <c r="D2533" s="6"/>
      <c r="E2533" s="6"/>
      <c r="F2533" s="6"/>
      <c r="G2533" s="6"/>
      <c r="H2533" s="6"/>
      <c r="I2533" s="6"/>
      <c r="J2533" s="6"/>
      <c r="K2533" s="6"/>
      <c r="L2533" s="6"/>
      <c r="M2533" s="6" t="s">
        <v>9744</v>
      </c>
      <c r="N2533" s="4">
        <f>COUNTIF($N$2:$N$2509,"CTCJtfBH")</f>
        <v>7</v>
      </c>
    </row>
    <row r="2534" spans="1:14" x14ac:dyDescent="0.3">
      <c r="A2534" s="4">
        <v>46</v>
      </c>
      <c r="B2534" s="6" t="s">
        <v>9796</v>
      </c>
      <c r="C2534" s="6"/>
      <c r="D2534" s="6"/>
      <c r="E2534" s="6"/>
      <c r="F2534" s="6"/>
      <c r="G2534" s="6"/>
      <c r="H2534" s="6"/>
      <c r="I2534" s="6"/>
      <c r="J2534" s="6"/>
      <c r="K2534" s="6"/>
      <c r="L2534" s="6"/>
      <c r="M2534" s="6" t="s">
        <v>9680</v>
      </c>
      <c r="N2534" s="4">
        <f>COUNTIF($N$2:$N$2509,"CTJtfBH")</f>
        <v>10</v>
      </c>
    </row>
    <row r="2535" spans="1:14" x14ac:dyDescent="0.3">
      <c r="A2535" s="4">
        <v>48</v>
      </c>
      <c r="B2535" s="6" t="s">
        <v>9798</v>
      </c>
      <c r="C2535" s="6"/>
      <c r="D2535" s="6"/>
      <c r="E2535" s="6"/>
      <c r="F2535" s="6"/>
      <c r="G2535" s="6"/>
      <c r="H2535" s="6"/>
      <c r="I2535" s="6"/>
      <c r="J2535" s="6"/>
      <c r="K2535" s="6"/>
      <c r="L2535" s="6"/>
      <c r="M2535" s="6" t="s">
        <v>9703</v>
      </c>
      <c r="N2535" s="4">
        <f>COUNTIF($N$2:$N$2509,"CTMilBH")</f>
        <v>196</v>
      </c>
    </row>
    <row r="2536" spans="1:14" x14ac:dyDescent="0.3">
      <c r="A2536" s="4">
        <v>54</v>
      </c>
      <c r="B2536" s="6" t="s">
        <v>9805</v>
      </c>
      <c r="C2536" s="6"/>
      <c r="D2536" s="6"/>
      <c r="E2536" s="6"/>
      <c r="F2536" s="6"/>
      <c r="G2536" s="6"/>
      <c r="H2536" s="6"/>
      <c r="I2536" s="6"/>
      <c r="J2536" s="6"/>
      <c r="K2536" s="6"/>
      <c r="L2536" s="6"/>
      <c r="M2536" s="6" t="s">
        <v>9806</v>
      </c>
      <c r="N2536" s="4">
        <f>COUNTIF($N$2:$N$2509,"CTMNJtfBH")</f>
        <v>12</v>
      </c>
    </row>
    <row r="2537" spans="1:14" x14ac:dyDescent="0.3">
      <c r="A2537" s="4">
        <v>57</v>
      </c>
      <c r="B2537" s="6" t="s">
        <v>9811</v>
      </c>
      <c r="C2537" s="6"/>
      <c r="D2537" s="6"/>
      <c r="E2537" s="6"/>
      <c r="F2537" s="6"/>
      <c r="G2537" s="6"/>
      <c r="H2537" s="6"/>
      <c r="I2537" s="6"/>
      <c r="J2537" s="6"/>
      <c r="K2537" s="6"/>
      <c r="L2537" s="6"/>
      <c r="M2537" s="6" t="s">
        <v>9769</v>
      </c>
      <c r="N2537" s="4">
        <f>COUNTIF($N$2:$N$2509,"CTNigrBH")</f>
        <v>9</v>
      </c>
    </row>
    <row r="2538" spans="1:14" x14ac:dyDescent="0.3">
      <c r="A2538" s="4">
        <v>59</v>
      </c>
      <c r="B2538" s="6" t="s">
        <v>9813</v>
      </c>
      <c r="C2538" s="6"/>
      <c r="D2538" s="6"/>
      <c r="E2538" s="6"/>
      <c r="F2538" s="6"/>
      <c r="G2538" s="6"/>
      <c r="H2538" s="6"/>
      <c r="I2538" s="6"/>
      <c r="J2538" s="6"/>
      <c r="K2538" s="6"/>
      <c r="L2538" s="6"/>
      <c r="M2538" s="6" t="s">
        <v>9691</v>
      </c>
      <c r="N2538" s="4">
        <f>COUNTIF($N$2:$N$2509,"CTPolBH")</f>
        <v>1</v>
      </c>
    </row>
    <row r="2539" spans="1:14" x14ac:dyDescent="0.3">
      <c r="A2539" s="4">
        <v>61</v>
      </c>
      <c r="B2539" s="6" t="s">
        <v>9815</v>
      </c>
      <c r="C2539" s="6"/>
      <c r="D2539" s="6"/>
      <c r="E2539" s="6"/>
      <c r="F2539" s="6"/>
      <c r="G2539" s="6"/>
      <c r="H2539" s="6"/>
      <c r="I2539" s="6"/>
      <c r="J2539" s="6"/>
      <c r="K2539" s="6"/>
      <c r="L2539" s="6"/>
      <c r="M2539" s="6" t="s">
        <v>9743</v>
      </c>
      <c r="N2539" s="4">
        <f>COUNTIF($N$2:$N$2509,"CTtvBH")</f>
        <v>9</v>
      </c>
    </row>
    <row r="2540" spans="1:14" x14ac:dyDescent="0.3">
      <c r="A2540" s="4">
        <v>67</v>
      </c>
      <c r="B2540" s="6" t="s">
        <v>9817</v>
      </c>
      <c r="C2540" s="6"/>
      <c r="D2540" s="6"/>
      <c r="E2540" s="6"/>
      <c r="F2540" s="6"/>
      <c r="G2540" s="6"/>
      <c r="H2540" s="6"/>
      <c r="I2540" s="6"/>
      <c r="J2540" s="6"/>
      <c r="K2540" s="6"/>
      <c r="L2540" s="6"/>
      <c r="M2540" s="6" t="s">
        <v>9818</v>
      </c>
      <c r="N2540" s="4">
        <f>COUNTIF($N$2:$N$2509,"FarmBH")</f>
        <v>25</v>
      </c>
    </row>
    <row r="2541" spans="1:14" x14ac:dyDescent="0.3">
      <c r="A2541" s="4">
        <v>69</v>
      </c>
      <c r="B2541" s="6" t="s">
        <v>9821</v>
      </c>
      <c r="C2541" s="6"/>
      <c r="D2541" s="6"/>
      <c r="E2541" s="6"/>
      <c r="F2541" s="6"/>
      <c r="G2541" s="6"/>
      <c r="H2541" s="6"/>
      <c r="I2541" s="6"/>
      <c r="J2541" s="6"/>
      <c r="K2541" s="6"/>
      <c r="L2541" s="6"/>
      <c r="M2541" s="6" t="s">
        <v>9891</v>
      </c>
      <c r="N2541" s="4">
        <f>COUNTIF($N$2:$N$2509,"FhmBH")</f>
        <v>7</v>
      </c>
    </row>
    <row r="2542" spans="1:14" x14ac:dyDescent="0.3">
      <c r="A2542" s="4">
        <v>71</v>
      </c>
      <c r="B2542" s="6" t="s">
        <v>9846</v>
      </c>
      <c r="C2542" s="6"/>
      <c r="D2542" s="6"/>
      <c r="E2542" s="6"/>
      <c r="F2542" s="6"/>
      <c r="G2542" s="6"/>
      <c r="H2542" s="6"/>
      <c r="I2542" s="6"/>
      <c r="J2542" s="6"/>
      <c r="K2542" s="6"/>
      <c r="L2542" s="6"/>
      <c r="M2542" s="6" t="s">
        <v>9726</v>
      </c>
      <c r="N2542" s="4">
        <f>COUNTIF($N$2:$N$2509,"LoggBH")</f>
        <v>10</v>
      </c>
    </row>
    <row r="2543" spans="1:14" x14ac:dyDescent="0.3">
      <c r="A2543" s="4">
        <v>72</v>
      </c>
      <c r="B2543" s="6" t="s">
        <v>9847</v>
      </c>
      <c r="C2543" s="6"/>
      <c r="D2543" s="6"/>
      <c r="E2543" s="6"/>
      <c r="F2543" s="6"/>
      <c r="G2543" s="6"/>
      <c r="H2543" s="6"/>
      <c r="I2543" s="6"/>
      <c r="J2543" s="6"/>
      <c r="K2543" s="6"/>
      <c r="L2543" s="6"/>
      <c r="M2543" s="6" t="s">
        <v>9663</v>
      </c>
      <c r="N2543" s="4">
        <f>COUNTIF($N$2:$N$2509,"MilBH")</f>
        <v>203</v>
      </c>
    </row>
    <row r="2544" spans="1:14" x14ac:dyDescent="0.3">
      <c r="A2544" s="4">
        <v>76</v>
      </c>
      <c r="B2544" s="6" t="s">
        <v>9851</v>
      </c>
      <c r="C2544" s="6"/>
      <c r="D2544" s="6"/>
      <c r="E2544" s="6"/>
      <c r="F2544" s="6"/>
      <c r="G2544" s="6"/>
      <c r="H2544" s="6"/>
      <c r="I2544" s="6"/>
      <c r="J2544" s="6"/>
      <c r="K2544" s="6"/>
      <c r="L2544" s="6"/>
      <c r="M2544" s="6" t="s">
        <v>9678</v>
      </c>
      <c r="N2544" s="4">
        <f>COUNTIF($N$2:$N$2509,"MktBH")</f>
        <v>36</v>
      </c>
    </row>
    <row r="2545" spans="1:21" x14ac:dyDescent="0.3">
      <c r="A2545" s="4">
        <v>78</v>
      </c>
      <c r="B2545" s="6" t="s">
        <v>9853</v>
      </c>
      <c r="C2545" s="6"/>
      <c r="D2545" s="6"/>
      <c r="E2545" s="6"/>
      <c r="F2545" s="6"/>
      <c r="G2545" s="6"/>
      <c r="H2545" s="6"/>
      <c r="I2545" s="6"/>
      <c r="J2545" s="6"/>
      <c r="K2545" s="6"/>
      <c r="L2545" s="6"/>
      <c r="M2545" s="6" t="s">
        <v>9854</v>
      </c>
      <c r="N2545" s="4">
        <f>COUNTIF($N$2:$N$2509,"MunchBH")</f>
        <v>0</v>
      </c>
    </row>
    <row r="2546" spans="1:21" x14ac:dyDescent="0.3">
      <c r="A2546" s="4">
        <v>79</v>
      </c>
      <c r="B2546" s="6" t="s">
        <v>9855</v>
      </c>
      <c r="C2546" s="6"/>
      <c r="D2546" s="6"/>
      <c r="E2546" s="6"/>
      <c r="F2546" s="6"/>
      <c r="G2546" s="6"/>
      <c r="H2546" s="6"/>
      <c r="I2546" s="6"/>
      <c r="J2546" s="6"/>
      <c r="K2546" s="6"/>
      <c r="L2546" s="6"/>
      <c r="M2546" s="6" t="s">
        <v>9713</v>
      </c>
      <c r="N2546" s="4">
        <f>COUNTIF($N$2:$N$2509,"MosqBH")</f>
        <v>21</v>
      </c>
    </row>
    <row r="2547" spans="1:21" x14ac:dyDescent="0.3">
      <c r="A2547" s="4">
        <v>81</v>
      </c>
      <c r="B2547" s="6" t="s">
        <v>9857</v>
      </c>
      <c r="C2547" s="6"/>
      <c r="D2547" s="6"/>
      <c r="E2547" s="6"/>
      <c r="F2547" s="6"/>
      <c r="G2547" s="6"/>
      <c r="H2547" s="6"/>
      <c r="I2547" s="6"/>
      <c r="J2547" s="6"/>
      <c r="K2547" s="6"/>
      <c r="L2547" s="6"/>
      <c r="M2547" s="6" t="s">
        <v>9658</v>
      </c>
      <c r="N2547" s="4">
        <f>COUNTIF($N$2:$N$2509,"MuslBH")</f>
        <v>20</v>
      </c>
    </row>
    <row r="2548" spans="1:21" x14ac:dyDescent="0.3">
      <c r="A2548" s="4">
        <v>83</v>
      </c>
      <c r="B2548" s="6" t="s">
        <v>9859</v>
      </c>
      <c r="C2548" s="6"/>
      <c r="D2548" s="6"/>
      <c r="E2548" s="6"/>
      <c r="F2548" s="6"/>
      <c r="G2548" s="6"/>
      <c r="H2548" s="6"/>
      <c r="I2548" s="6"/>
      <c r="J2548" s="6"/>
      <c r="K2548" s="6"/>
      <c r="L2548" s="6"/>
      <c r="M2548" s="6" t="s">
        <v>9735</v>
      </c>
      <c r="N2548" s="4">
        <f>COUNTIF($N$2:$N$2509,"NigrBH")</f>
        <v>49</v>
      </c>
    </row>
    <row r="2549" spans="1:21" x14ac:dyDescent="0.3">
      <c r="A2549" s="4">
        <v>85</v>
      </c>
      <c r="B2549" s="6" t="s">
        <v>9861</v>
      </c>
      <c r="C2549" s="6"/>
      <c r="D2549" s="6"/>
      <c r="E2549" s="6"/>
      <c r="F2549" s="6"/>
      <c r="G2549" s="6"/>
      <c r="H2549" s="6"/>
      <c r="I2549" s="6"/>
      <c r="J2549" s="6"/>
      <c r="K2549" s="6"/>
      <c r="L2549" s="6"/>
      <c r="M2549" s="6" t="s">
        <v>9673</v>
      </c>
      <c r="N2549" s="4">
        <f>COUNTIF($N$2:$N$2509,"PltBH")</f>
        <v>33</v>
      </c>
    </row>
    <row r="2550" spans="1:21" x14ac:dyDescent="0.3">
      <c r="A2550" s="4">
        <v>87</v>
      </c>
      <c r="B2550" s="6" t="s">
        <v>9862</v>
      </c>
      <c r="C2550" s="6"/>
      <c r="D2550" s="6"/>
      <c r="E2550" s="6"/>
      <c r="F2550" s="6"/>
      <c r="G2550" s="6"/>
      <c r="H2550" s="6"/>
      <c r="I2550" s="6"/>
      <c r="J2550" s="6"/>
      <c r="K2550" s="6"/>
      <c r="L2550" s="6"/>
      <c r="M2550" s="6" t="s">
        <v>9659</v>
      </c>
      <c r="N2550" s="4">
        <f>COUNTIF($N$2:$N$2509,"PolBH")</f>
        <v>116</v>
      </c>
    </row>
    <row r="2551" spans="1:21" x14ac:dyDescent="0.3">
      <c r="A2551" s="4">
        <v>90</v>
      </c>
      <c r="B2551" s="6" t="s">
        <v>9866</v>
      </c>
      <c r="C2551" s="6"/>
      <c r="D2551" s="6"/>
      <c r="E2551" s="6"/>
      <c r="F2551" s="6"/>
      <c r="G2551" s="6"/>
      <c r="H2551" s="6"/>
      <c r="I2551" s="6"/>
      <c r="J2551" s="6"/>
      <c r="K2551" s="6"/>
      <c r="L2551" s="6"/>
      <c r="M2551" s="6" t="s">
        <v>9671</v>
      </c>
      <c r="N2551" s="4">
        <f>COUNTIF($N$2:$N$2509,"PrsnBH")</f>
        <v>9</v>
      </c>
    </row>
    <row r="2552" spans="1:21" x14ac:dyDescent="0.3">
      <c r="A2552" s="4">
        <v>93</v>
      </c>
      <c r="B2552" s="6" t="s">
        <v>9867</v>
      </c>
      <c r="C2552" s="6"/>
      <c r="D2552" s="6"/>
      <c r="E2552" s="6"/>
      <c r="F2552" s="6"/>
      <c r="G2552" s="6"/>
      <c r="H2552" s="6"/>
      <c r="I2552" s="6"/>
      <c r="J2552" s="6"/>
      <c r="K2552" s="6"/>
      <c r="L2552" s="6"/>
      <c r="M2552" s="6" t="s">
        <v>9665</v>
      </c>
      <c r="N2552" s="4">
        <f>COUNTIF($N$2:$N$2509,"SchBH")</f>
        <v>25</v>
      </c>
      <c r="R2552" t="s">
        <v>9895</v>
      </c>
      <c r="U2552">
        <v>116</v>
      </c>
    </row>
    <row r="2553" spans="1:21" x14ac:dyDescent="0.3">
      <c r="A2553" s="4">
        <v>96</v>
      </c>
      <c r="B2553" s="6" t="s">
        <v>9869</v>
      </c>
      <c r="C2553" s="6"/>
      <c r="D2553" s="6"/>
      <c r="E2553" s="6"/>
      <c r="F2553" s="6"/>
      <c r="G2553" s="6"/>
      <c r="H2553" s="6"/>
      <c r="I2553" s="6"/>
      <c r="J2553" s="6"/>
      <c r="K2553" s="6"/>
      <c r="L2553" s="6"/>
      <c r="M2553" s="6" t="s">
        <v>9675</v>
      </c>
      <c r="N2553" s="4">
        <f>COUNTIF($N$2:$N$2509,"StdBH")</f>
        <v>31</v>
      </c>
      <c r="R2553" t="s">
        <v>9894</v>
      </c>
      <c r="U2553">
        <v>56</v>
      </c>
    </row>
    <row r="2554" spans="1:21" x14ac:dyDescent="0.3">
      <c r="A2554" s="4">
        <v>98</v>
      </c>
      <c r="B2554" s="6" t="s">
        <v>9871</v>
      </c>
      <c r="C2554" s="6"/>
      <c r="D2554" s="6"/>
      <c r="E2554" s="6"/>
      <c r="F2554" s="6"/>
      <c r="G2554" s="6"/>
      <c r="H2554" s="6"/>
      <c r="I2554" s="6"/>
      <c r="J2554" s="6"/>
      <c r="K2554" s="6"/>
      <c r="L2554" s="6"/>
      <c r="M2554" s="6" t="s">
        <v>9655</v>
      </c>
      <c r="N2554" s="4">
        <f>COUNTIF($N$2:$N$2509,"TransBH")</f>
        <v>47</v>
      </c>
      <c r="U2554">
        <f>SUM(U2552:U2553)</f>
        <v>172</v>
      </c>
    </row>
    <row r="2555" spans="1:21" x14ac:dyDescent="0.3">
      <c r="A2555" s="4">
        <v>98</v>
      </c>
      <c r="B2555" s="6" t="s">
        <v>9871</v>
      </c>
      <c r="C2555" s="6"/>
      <c r="D2555" s="6"/>
      <c r="E2555" s="6"/>
      <c r="F2555" s="6"/>
      <c r="G2555" s="6"/>
      <c r="H2555" s="6"/>
      <c r="I2555" s="6"/>
      <c r="J2555" s="6"/>
      <c r="K2555" s="6"/>
      <c r="L2555" s="6"/>
      <c r="M2555" s="6" t="s">
        <v>9655</v>
      </c>
      <c r="N2555" s="4">
        <f>COUNTIF($N$2:$N$2509,"TransBH")</f>
        <v>47</v>
      </c>
      <c r="O2555" t="s">
        <v>9656</v>
      </c>
      <c r="P2555" s="7">
        <v>87</v>
      </c>
    </row>
    <row r="2556" spans="1:21" x14ac:dyDescent="0.3">
      <c r="A2556" s="4">
        <v>101</v>
      </c>
      <c r="B2556" s="6" t="s">
        <v>9873</v>
      </c>
      <c r="C2556" s="6"/>
      <c r="D2556" s="6"/>
      <c r="E2556" s="6"/>
      <c r="F2556" s="6"/>
      <c r="G2556" s="6"/>
      <c r="H2556" s="6"/>
      <c r="I2556" s="6"/>
      <c r="J2556" s="6"/>
      <c r="K2556" s="6"/>
      <c r="L2556" s="6"/>
      <c r="M2556" s="6" t="s">
        <v>9683</v>
      </c>
      <c r="N2556" s="4">
        <f>COUNTIF($N$2:$N$2509,"TrdBH")</f>
        <v>3</v>
      </c>
    </row>
    <row r="2557" spans="1:21" x14ac:dyDescent="0.3">
      <c r="A2557" s="4">
        <v>104</v>
      </c>
      <c r="B2557" s="6" t="s">
        <v>9875</v>
      </c>
      <c r="C2557" s="6"/>
      <c r="D2557" s="6"/>
      <c r="E2557" s="6"/>
      <c r="F2557" s="6"/>
      <c r="G2557" s="6"/>
      <c r="H2557" s="6"/>
      <c r="I2557" s="6"/>
      <c r="J2557" s="6"/>
      <c r="K2557" s="6"/>
      <c r="L2557" s="6"/>
      <c r="M2557" s="6" t="s">
        <v>9662</v>
      </c>
      <c r="N2557" s="4">
        <f>COUNTIF($N$2:$N$2509,"UknBH")</f>
        <v>361</v>
      </c>
    </row>
    <row r="2558" spans="1:21" x14ac:dyDescent="0.3">
      <c r="N2558" s="3">
        <f ca="1">SUM(N2514:N2562)</f>
        <v>2165</v>
      </c>
      <c r="O2558" t="s">
        <v>9663</v>
      </c>
      <c r="P2558" s="7">
        <v>203</v>
      </c>
    </row>
    <row r="2559" spans="1:21" x14ac:dyDescent="0.3">
      <c r="A2559" s="24"/>
      <c r="B2559" s="25"/>
      <c r="C2559" s="25"/>
      <c r="D2559" s="25"/>
      <c r="E2559" s="25"/>
      <c r="F2559" s="25"/>
      <c r="G2559" s="25"/>
      <c r="H2559" s="25"/>
      <c r="I2559" s="25"/>
      <c r="J2559" s="25"/>
      <c r="K2559" s="25"/>
      <c r="L2559" s="25"/>
      <c r="M2559" s="25"/>
      <c r="N2559" s="24"/>
      <c r="O2559" t="s">
        <v>9659</v>
      </c>
      <c r="P2559" s="7">
        <v>116</v>
      </c>
    </row>
    <row r="2560" spans="1:21" x14ac:dyDescent="0.3">
      <c r="A2560" s="24"/>
      <c r="B2560" s="25"/>
      <c r="C2560" s="25"/>
      <c r="D2560" s="25"/>
      <c r="E2560" s="25"/>
      <c r="F2560" s="25"/>
      <c r="G2560" s="25"/>
      <c r="H2560" s="25"/>
      <c r="I2560" s="25"/>
      <c r="J2560" s="25"/>
      <c r="K2560" s="25"/>
      <c r="L2560" s="25"/>
      <c r="M2560" s="25"/>
      <c r="N2560" s="24"/>
    </row>
    <row r="2561" spans="1:32" x14ac:dyDescent="0.3">
      <c r="A2561" s="25"/>
      <c r="B2561" s="25"/>
      <c r="C2561" s="25"/>
      <c r="D2561" s="25"/>
      <c r="E2561" s="25"/>
      <c r="F2561" s="25"/>
      <c r="G2561" s="25"/>
      <c r="H2561" s="25"/>
      <c r="I2561" s="25"/>
      <c r="J2561" s="25"/>
      <c r="K2561" s="25"/>
      <c r="L2561" s="25"/>
      <c r="M2561" s="25"/>
      <c r="N2561" s="25"/>
      <c r="O2561" t="s">
        <v>9654</v>
      </c>
      <c r="P2561" s="7">
        <v>53</v>
      </c>
    </row>
    <row r="2562" spans="1:32" x14ac:dyDescent="0.3">
      <c r="A2562" s="24"/>
      <c r="B2562" s="25"/>
      <c r="C2562" s="25"/>
      <c r="D2562" s="25"/>
      <c r="E2562" s="25"/>
      <c r="F2562" s="25"/>
      <c r="G2562" s="25"/>
      <c r="H2562" s="25"/>
      <c r="I2562" s="25"/>
      <c r="J2562" s="25"/>
      <c r="K2562" s="25"/>
      <c r="L2562" s="25"/>
      <c r="M2562" s="25"/>
      <c r="N2562" s="24"/>
    </row>
    <row r="2564" spans="1:32" x14ac:dyDescent="0.3">
      <c r="O2564" t="s">
        <v>9713</v>
      </c>
      <c r="P2564" s="7">
        <v>21</v>
      </c>
    </row>
    <row r="2565" spans="1:32" x14ac:dyDescent="0.3">
      <c r="A2565" s="7"/>
      <c r="N2565" s="7"/>
      <c r="O2565" t="s">
        <v>9658</v>
      </c>
      <c r="P2565" s="7">
        <v>20</v>
      </c>
    </row>
    <row r="2566" spans="1:32" x14ac:dyDescent="0.3">
      <c r="A2566" s="7"/>
      <c r="N2566" s="7"/>
    </row>
    <row r="2567" spans="1:32" x14ac:dyDescent="0.3">
      <c r="A2567" s="7"/>
      <c r="N2567" s="7"/>
      <c r="O2567" s="6" t="s">
        <v>9818</v>
      </c>
      <c r="P2567" s="4">
        <f>COUNTIF($N$2:$N$2509,"FarmBH")</f>
        <v>25</v>
      </c>
    </row>
    <row r="2568" spans="1:32" x14ac:dyDescent="0.3">
      <c r="A2568" s="7"/>
      <c r="N2568" s="7"/>
      <c r="O2568" t="s">
        <v>9655</v>
      </c>
      <c r="P2568" s="7">
        <v>47</v>
      </c>
    </row>
    <row r="2569" spans="1:32" x14ac:dyDescent="0.3">
      <c r="A2569" s="7"/>
      <c r="N2569" s="7"/>
      <c r="O2569" t="s">
        <v>9678</v>
      </c>
      <c r="P2569" s="7">
        <v>36</v>
      </c>
    </row>
    <row r="2570" spans="1:32" x14ac:dyDescent="0.3">
      <c r="A2570" s="7"/>
      <c r="N2570" s="7"/>
      <c r="O2570" t="s">
        <v>9683</v>
      </c>
      <c r="P2570" s="7">
        <v>3</v>
      </c>
    </row>
    <row r="2571" spans="1:32" x14ac:dyDescent="0.3">
      <c r="A2571" s="7"/>
      <c r="N2571" s="7"/>
    </row>
    <row r="2572" spans="1:32" x14ac:dyDescent="0.3">
      <c r="A2572" s="7"/>
      <c r="N2572" s="7"/>
      <c r="O2572" t="s">
        <v>9665</v>
      </c>
      <c r="P2572" s="7">
        <v>25</v>
      </c>
      <c r="Z2572" s="26"/>
      <c r="AA2572" s="25"/>
      <c r="AB2572" s="25"/>
      <c r="AC2572" s="25"/>
      <c r="AD2572" s="25"/>
      <c r="AE2572" s="25"/>
      <c r="AF2572" s="25"/>
    </row>
    <row r="2573" spans="1:32" x14ac:dyDescent="0.3">
      <c r="A2573" s="7"/>
      <c r="N2573" s="7"/>
      <c r="O2573" t="s">
        <v>9675</v>
      </c>
      <c r="P2573" s="7">
        <v>31</v>
      </c>
      <c r="Z2573" s="26"/>
      <c r="AA2573" s="26"/>
      <c r="AB2573" s="26"/>
      <c r="AC2573" s="26"/>
      <c r="AD2573" s="26"/>
      <c r="AE2573" s="27"/>
      <c r="AF2573" s="25"/>
    </row>
    <row r="2574" spans="1:32" x14ac:dyDescent="0.3">
      <c r="A2574" s="7"/>
      <c r="N2574" s="7"/>
      <c r="Z2574" s="25"/>
      <c r="AA2574" s="25"/>
      <c r="AB2574" s="25"/>
      <c r="AC2574" s="25"/>
      <c r="AD2574" s="25"/>
      <c r="AE2574" s="24"/>
      <c r="AF2574" s="25"/>
    </row>
    <row r="2575" spans="1:32" x14ac:dyDescent="0.3">
      <c r="A2575" s="7"/>
      <c r="N2575" s="7"/>
      <c r="O2575" t="s">
        <v>9704</v>
      </c>
      <c r="P2575" s="7">
        <v>291</v>
      </c>
      <c r="Z2575" s="25"/>
      <c r="AA2575" s="25"/>
      <c r="AB2575" s="25"/>
      <c r="AC2575" s="25"/>
      <c r="AD2575" s="25"/>
      <c r="AE2575" s="24"/>
      <c r="AF2575" s="25"/>
    </row>
    <row r="2576" spans="1:32" x14ac:dyDescent="0.3">
      <c r="A2576" s="7"/>
      <c r="N2576" s="7"/>
      <c r="Z2576" s="25"/>
      <c r="AA2576" s="25"/>
      <c r="AB2576" s="25"/>
      <c r="AC2576" s="25"/>
      <c r="AD2576" s="25"/>
      <c r="AE2576" s="24"/>
      <c r="AF2576" s="25"/>
    </row>
    <row r="2577" spans="1:32" x14ac:dyDescent="0.3">
      <c r="A2577" s="7"/>
      <c r="N2577" s="7"/>
      <c r="O2577" t="s">
        <v>9613</v>
      </c>
      <c r="P2577" s="7">
        <v>516</v>
      </c>
      <c r="Z2577" s="25"/>
      <c r="AA2577" s="25"/>
      <c r="AB2577" s="25"/>
      <c r="AC2577" s="25"/>
      <c r="AD2577" s="25"/>
      <c r="AE2577" s="24"/>
      <c r="AF2577" s="25"/>
    </row>
    <row r="2578" spans="1:32" x14ac:dyDescent="0.3">
      <c r="A2578" s="7"/>
      <c r="N2578" s="7"/>
      <c r="O2578" t="s">
        <v>9881</v>
      </c>
      <c r="P2578" s="7">
        <v>401</v>
      </c>
      <c r="Z2578" s="25"/>
      <c r="AA2578" s="25"/>
      <c r="AB2578" s="25"/>
      <c r="AC2578" s="25"/>
      <c r="AD2578" s="25"/>
      <c r="AE2578" s="24"/>
      <c r="AF2578" s="25"/>
    </row>
    <row r="2579" spans="1:32" x14ac:dyDescent="0.3">
      <c r="A2579" s="7"/>
      <c r="N2579" s="7"/>
      <c r="O2579" t="s">
        <v>9662</v>
      </c>
      <c r="P2579" s="7">
        <v>366</v>
      </c>
      <c r="Z2579" s="25"/>
      <c r="AA2579" s="25"/>
      <c r="AB2579" s="25"/>
      <c r="AC2579" s="25"/>
      <c r="AD2579" s="25"/>
      <c r="AE2579" s="24"/>
      <c r="AF2579" s="25"/>
    </row>
    <row r="2580" spans="1:32" x14ac:dyDescent="0.3">
      <c r="A2580" s="7"/>
      <c r="N2580" s="7"/>
      <c r="O2580" t="s">
        <v>9704</v>
      </c>
      <c r="P2580" s="7">
        <v>291</v>
      </c>
      <c r="Z2580" s="25"/>
      <c r="AA2580" s="25"/>
      <c r="AB2580" s="25"/>
      <c r="AC2580" s="25"/>
      <c r="AD2580" s="25"/>
      <c r="AE2580" s="24"/>
      <c r="AF2580" s="25"/>
    </row>
    <row r="2581" spans="1:32" x14ac:dyDescent="0.3">
      <c r="A2581" s="7"/>
      <c r="N2581" s="7"/>
      <c r="O2581" t="s">
        <v>9663</v>
      </c>
      <c r="P2581" s="7">
        <v>203</v>
      </c>
      <c r="Z2581" s="25"/>
      <c r="AA2581" s="25"/>
      <c r="AB2581" s="25"/>
      <c r="AC2581" s="25"/>
      <c r="AD2581" s="25"/>
      <c r="AE2581" s="24"/>
      <c r="AF2581" s="25"/>
    </row>
    <row r="2582" spans="1:32" x14ac:dyDescent="0.3">
      <c r="A2582" s="7"/>
      <c r="N2582" s="7"/>
      <c r="O2582" t="s">
        <v>9659</v>
      </c>
      <c r="P2582" s="7">
        <v>116</v>
      </c>
      <c r="Z2582" s="25"/>
      <c r="AA2582" s="25"/>
      <c r="AB2582" s="25"/>
      <c r="AC2582" s="25"/>
      <c r="AD2582" s="25"/>
      <c r="AE2582" s="24"/>
      <c r="AF2582" s="25"/>
    </row>
    <row r="2583" spans="1:32" x14ac:dyDescent="0.3">
      <c r="A2583" s="7"/>
      <c r="N2583" s="7"/>
      <c r="O2583" t="s">
        <v>9656</v>
      </c>
      <c r="P2583" s="7">
        <v>87</v>
      </c>
      <c r="Z2583" s="25"/>
      <c r="AA2583" s="25"/>
      <c r="AB2583" s="25"/>
      <c r="AC2583" s="25"/>
      <c r="AD2583" s="25"/>
      <c r="AE2583" s="24"/>
      <c r="AF2583" s="25"/>
    </row>
    <row r="2584" spans="1:32" x14ac:dyDescent="0.3">
      <c r="A2584" s="7"/>
      <c r="N2584" s="7"/>
      <c r="O2584" t="s">
        <v>9716</v>
      </c>
      <c r="P2584" s="7">
        <v>71</v>
      </c>
      <c r="Z2584" s="25"/>
      <c r="AA2584" s="25"/>
      <c r="AB2584" s="25"/>
      <c r="AC2584" s="25"/>
      <c r="AD2584" s="25"/>
      <c r="AE2584" s="24"/>
      <c r="AF2584" s="25"/>
    </row>
    <row r="2585" spans="1:32" x14ac:dyDescent="0.3">
      <c r="A2585" s="7"/>
      <c r="N2585" s="7"/>
      <c r="O2585" t="s">
        <v>9654</v>
      </c>
      <c r="P2585" s="7">
        <v>53</v>
      </c>
      <c r="Z2585" s="25"/>
      <c r="AA2585" s="25"/>
      <c r="AB2585" s="25"/>
      <c r="AC2585" s="25"/>
      <c r="AD2585" s="25"/>
      <c r="AE2585" s="24"/>
      <c r="AF2585" s="25"/>
    </row>
    <row r="2586" spans="1:32" x14ac:dyDescent="0.3">
      <c r="A2586" s="7"/>
      <c r="N2586" s="7"/>
      <c r="O2586" t="s">
        <v>9735</v>
      </c>
      <c r="P2586" s="7">
        <v>49</v>
      </c>
      <c r="Z2586" s="25"/>
      <c r="AA2586" s="25"/>
      <c r="AB2586" s="25"/>
      <c r="AC2586" s="25"/>
      <c r="AD2586" s="25"/>
      <c r="AE2586" s="24"/>
      <c r="AF2586" s="25"/>
    </row>
    <row r="2587" spans="1:32" x14ac:dyDescent="0.3">
      <c r="A2587" s="7"/>
      <c r="N2587" s="7"/>
      <c r="O2587" t="s">
        <v>9655</v>
      </c>
      <c r="P2587" s="7">
        <v>47</v>
      </c>
      <c r="Z2587" s="25"/>
      <c r="AA2587" s="25"/>
      <c r="AB2587" s="25"/>
      <c r="AC2587" s="25"/>
      <c r="AD2587" s="25"/>
      <c r="AE2587" s="24"/>
      <c r="AF2587" s="25"/>
    </row>
    <row r="2588" spans="1:32" x14ac:dyDescent="0.3">
      <c r="A2588" s="7"/>
      <c r="N2588" s="7"/>
      <c r="O2588" t="s">
        <v>9678</v>
      </c>
      <c r="P2588" s="7">
        <v>36</v>
      </c>
      <c r="Z2588" s="25"/>
      <c r="AA2588" s="25"/>
      <c r="AB2588" s="25"/>
      <c r="AC2588" s="25"/>
      <c r="AD2588" s="25"/>
      <c r="AE2588" s="24"/>
      <c r="AF2588" s="25"/>
    </row>
    <row r="2589" spans="1:32" x14ac:dyDescent="0.3">
      <c r="A2589" s="7"/>
      <c r="N2589" s="7"/>
      <c r="O2589" t="s">
        <v>9673</v>
      </c>
      <c r="P2589" s="7">
        <v>33</v>
      </c>
      <c r="Z2589" s="25"/>
      <c r="AA2589" s="25"/>
      <c r="AB2589" s="25"/>
      <c r="AC2589" s="25"/>
      <c r="AD2589" s="25"/>
      <c r="AE2589" s="24"/>
      <c r="AF2589" s="25"/>
    </row>
    <row r="2590" spans="1:32" x14ac:dyDescent="0.3">
      <c r="A2590" s="7"/>
      <c r="N2590" s="7"/>
      <c r="O2590" t="s">
        <v>9675</v>
      </c>
      <c r="P2590" s="7">
        <v>31</v>
      </c>
      <c r="Z2590" s="25"/>
      <c r="AA2590" s="25"/>
      <c r="AB2590" s="25"/>
      <c r="AC2590" s="25"/>
      <c r="AD2590" s="25"/>
      <c r="AE2590" s="24"/>
      <c r="AF2590" s="25"/>
    </row>
    <row r="2591" spans="1:32" x14ac:dyDescent="0.3">
      <c r="A2591" s="7"/>
      <c r="N2591" s="7"/>
      <c r="O2591" t="s">
        <v>9818</v>
      </c>
      <c r="P2591" s="7">
        <v>25</v>
      </c>
      <c r="Z2591" s="25"/>
      <c r="AA2591" s="25"/>
      <c r="AB2591" s="25"/>
      <c r="AC2591" s="25"/>
      <c r="AD2591" s="25"/>
      <c r="AE2591" s="24"/>
      <c r="AF2591" s="25"/>
    </row>
    <row r="2592" spans="1:32" x14ac:dyDescent="0.3">
      <c r="A2592" s="7"/>
      <c r="N2592" s="7"/>
      <c r="O2592" t="s">
        <v>9665</v>
      </c>
      <c r="P2592" s="7">
        <v>25</v>
      </c>
      <c r="Z2592" s="25"/>
      <c r="AA2592" s="25"/>
      <c r="AB2592" s="25"/>
      <c r="AC2592" s="25"/>
      <c r="AD2592" s="25"/>
      <c r="AE2592" s="24"/>
      <c r="AF2592" s="25"/>
    </row>
    <row r="2593" spans="1:32" x14ac:dyDescent="0.3">
      <c r="A2593" s="7"/>
      <c r="N2593" s="7"/>
      <c r="O2593" t="s">
        <v>9629</v>
      </c>
      <c r="P2593" s="7">
        <v>23</v>
      </c>
      <c r="Z2593" s="25"/>
      <c r="AA2593" s="25"/>
      <c r="AB2593" s="25"/>
      <c r="AC2593" s="25"/>
      <c r="AD2593" s="25"/>
      <c r="AE2593" s="24"/>
      <c r="AF2593" s="25"/>
    </row>
    <row r="2594" spans="1:32" x14ac:dyDescent="0.3">
      <c r="A2594" s="7"/>
      <c r="N2594" s="7"/>
      <c r="O2594" t="s">
        <v>9713</v>
      </c>
      <c r="P2594" s="7">
        <v>21</v>
      </c>
      <c r="Z2594" s="25"/>
      <c r="AA2594" s="25"/>
      <c r="AB2594" s="25"/>
      <c r="AC2594" s="25"/>
      <c r="AD2594" s="25"/>
      <c r="AE2594" s="24"/>
      <c r="AF2594" s="25"/>
    </row>
    <row r="2595" spans="1:32" x14ac:dyDescent="0.3">
      <c r="A2595" s="7"/>
      <c r="N2595" s="7"/>
      <c r="O2595" t="s">
        <v>9658</v>
      </c>
      <c r="P2595" s="7">
        <v>20</v>
      </c>
      <c r="Z2595" s="25"/>
      <c r="AA2595" s="25"/>
      <c r="AB2595" s="25"/>
      <c r="AC2595" s="25"/>
      <c r="AD2595" s="25"/>
      <c r="AE2595" s="24"/>
      <c r="AF2595" s="25"/>
    </row>
    <row r="2596" spans="1:32" x14ac:dyDescent="0.3">
      <c r="A2596" s="7"/>
      <c r="N2596" s="7"/>
      <c r="O2596" t="s">
        <v>9618</v>
      </c>
      <c r="P2596" s="7">
        <v>19</v>
      </c>
      <c r="Z2596" s="25"/>
      <c r="AA2596" s="25"/>
      <c r="AB2596" s="25"/>
      <c r="AC2596" s="25"/>
      <c r="AD2596" s="25"/>
      <c r="AE2596" s="24"/>
      <c r="AF2596" s="25"/>
    </row>
    <row r="2597" spans="1:32" x14ac:dyDescent="0.3">
      <c r="A2597" s="7"/>
      <c r="N2597" s="7"/>
      <c r="O2597" t="s">
        <v>9827</v>
      </c>
      <c r="P2597" s="7">
        <v>16</v>
      </c>
      <c r="Z2597" s="25"/>
      <c r="AA2597" s="25"/>
      <c r="AB2597" s="25"/>
      <c r="AC2597" s="25"/>
      <c r="AD2597" s="25"/>
      <c r="AE2597" s="24"/>
      <c r="AF2597" s="25"/>
    </row>
    <row r="2598" spans="1:32" x14ac:dyDescent="0.3">
      <c r="A2598" s="7"/>
      <c r="N2598" s="7"/>
      <c r="O2598" t="s">
        <v>9877</v>
      </c>
      <c r="P2598" s="7">
        <v>16</v>
      </c>
      <c r="Z2598" s="25"/>
      <c r="AA2598" s="25"/>
      <c r="AB2598" s="25"/>
      <c r="AC2598" s="25"/>
      <c r="AD2598" s="25"/>
      <c r="AE2598" s="25"/>
      <c r="AF2598" s="25"/>
    </row>
    <row r="2599" spans="1:32" x14ac:dyDescent="0.3">
      <c r="A2599" s="7"/>
      <c r="N2599" s="7"/>
      <c r="O2599" t="s">
        <v>9661</v>
      </c>
      <c r="P2599" s="7">
        <v>14</v>
      </c>
      <c r="Z2599" s="25"/>
      <c r="AA2599" s="25"/>
      <c r="AB2599" s="25"/>
      <c r="AC2599" s="25"/>
      <c r="AD2599" s="25"/>
      <c r="AE2599" s="25"/>
      <c r="AF2599" s="25"/>
    </row>
    <row r="2600" spans="1:32" x14ac:dyDescent="0.3">
      <c r="A2600" s="7"/>
      <c r="N2600" s="7"/>
      <c r="O2600" t="s">
        <v>9622</v>
      </c>
      <c r="P2600" s="7">
        <v>14</v>
      </c>
      <c r="Z2600" s="26"/>
      <c r="AA2600" s="25"/>
      <c r="AB2600" s="25"/>
      <c r="AC2600" s="25"/>
      <c r="AD2600" s="25"/>
      <c r="AE2600" s="25"/>
      <c r="AF2600" s="25"/>
    </row>
    <row r="2601" spans="1:32" x14ac:dyDescent="0.3">
      <c r="A2601" s="7"/>
      <c r="N2601" s="7"/>
      <c r="P2601" s="3">
        <f>SUM(P2577:P2600)</f>
        <v>2493</v>
      </c>
      <c r="Z2601" s="26"/>
      <c r="AA2601" s="26"/>
      <c r="AB2601" s="26"/>
      <c r="AC2601" s="26"/>
      <c r="AD2601" s="26"/>
      <c r="AE2601" s="27"/>
      <c r="AF2601" s="25"/>
    </row>
    <row r="2602" spans="1:32" x14ac:dyDescent="0.3">
      <c r="A2602" s="7"/>
      <c r="N2602" s="7"/>
      <c r="Z2602" s="25"/>
      <c r="AA2602" s="25"/>
      <c r="AB2602" s="25"/>
      <c r="AC2602" s="25"/>
      <c r="AD2602" s="25"/>
      <c r="AE2602" s="24"/>
      <c r="AF2602" s="25"/>
    </row>
    <row r="2603" spans="1:32" x14ac:dyDescent="0.3">
      <c r="A2603" s="7"/>
      <c r="N2603" s="7"/>
      <c r="Z2603" s="25"/>
      <c r="AA2603" s="25"/>
      <c r="AB2603" s="25"/>
      <c r="AC2603" s="25"/>
      <c r="AD2603" s="25"/>
      <c r="AE2603" s="24"/>
      <c r="AF2603" s="25"/>
    </row>
    <row r="2604" spans="1:32" x14ac:dyDescent="0.3">
      <c r="A2604" s="7"/>
      <c r="N2604" s="7"/>
      <c r="Z2604" s="25"/>
      <c r="AA2604" s="25"/>
      <c r="AB2604" s="25"/>
      <c r="AC2604" s="25"/>
      <c r="AD2604" s="25"/>
      <c r="AE2604" s="24"/>
      <c r="AF2604" s="25"/>
    </row>
    <row r="2605" spans="1:32" x14ac:dyDescent="0.3">
      <c r="A2605" s="7"/>
      <c r="N2605" s="7"/>
      <c r="Z2605" s="25"/>
      <c r="AA2605" s="25"/>
      <c r="AB2605" s="25"/>
      <c r="AC2605" s="25"/>
      <c r="AD2605" s="25"/>
      <c r="AE2605" s="24"/>
      <c r="AF2605" s="25"/>
    </row>
    <row r="2606" spans="1:32" x14ac:dyDescent="0.3">
      <c r="A2606" s="7"/>
      <c r="N2606" s="7"/>
      <c r="Z2606" s="25"/>
      <c r="AA2606" s="25"/>
      <c r="AB2606" s="25"/>
      <c r="AC2606" s="25"/>
      <c r="AD2606" s="25"/>
      <c r="AE2606" s="24"/>
      <c r="AF2606" s="25"/>
    </row>
    <row r="2607" spans="1:32" x14ac:dyDescent="0.3">
      <c r="A2607" s="7"/>
      <c r="N2607" s="7"/>
      <c r="Z2607" s="25"/>
      <c r="AA2607" s="25"/>
      <c r="AB2607" s="25"/>
      <c r="AC2607" s="25"/>
      <c r="AD2607" s="25"/>
      <c r="AE2607" s="24"/>
      <c r="AF2607" s="25"/>
    </row>
    <row r="2608" spans="1:32" x14ac:dyDescent="0.3">
      <c r="A2608" s="7"/>
      <c r="N2608" s="7"/>
      <c r="Z2608" s="25"/>
      <c r="AA2608" s="25"/>
      <c r="AB2608" s="25"/>
      <c r="AC2608" s="25"/>
      <c r="AD2608" s="25"/>
      <c r="AE2608" s="24"/>
      <c r="AF2608" s="25"/>
    </row>
    <row r="2609" spans="1:32" x14ac:dyDescent="0.3">
      <c r="A2609" s="7"/>
      <c r="N2609" s="7"/>
      <c r="P2609" t="s">
        <v>9666</v>
      </c>
      <c r="Q2609" s="7">
        <v>226</v>
      </c>
      <c r="Z2609" s="25"/>
      <c r="AA2609" s="25"/>
      <c r="AB2609" s="25"/>
      <c r="AC2609" s="25"/>
      <c r="AD2609" s="25"/>
      <c r="AE2609" s="24"/>
      <c r="AF2609" s="25"/>
    </row>
    <row r="2610" spans="1:32" x14ac:dyDescent="0.3">
      <c r="A2610" s="7"/>
      <c r="N2610" s="7"/>
      <c r="P2610" t="s">
        <v>9703</v>
      </c>
      <c r="Q2610" s="7">
        <v>196</v>
      </c>
      <c r="Z2610" s="25"/>
      <c r="AA2610" s="25"/>
      <c r="AB2610" s="25"/>
      <c r="AC2610" s="25"/>
      <c r="AD2610" s="25"/>
      <c r="AE2610" s="24"/>
      <c r="AF2610" s="25"/>
    </row>
    <row r="2611" spans="1:32" x14ac:dyDescent="0.3">
      <c r="A2611" s="7"/>
      <c r="N2611" s="7"/>
      <c r="P2611" t="s">
        <v>9633</v>
      </c>
      <c r="Q2611" s="7">
        <v>145</v>
      </c>
      <c r="Z2611" s="25"/>
      <c r="AA2611" s="25"/>
      <c r="AB2611" s="25"/>
      <c r="AC2611" s="25"/>
      <c r="AD2611" s="25"/>
      <c r="AE2611" s="24"/>
      <c r="AF2611" s="25"/>
    </row>
    <row r="2612" spans="1:32" x14ac:dyDescent="0.3">
      <c r="A2612" s="7"/>
      <c r="N2612" s="7"/>
      <c r="P2612" t="s">
        <v>9628</v>
      </c>
      <c r="Q2612" s="7">
        <v>43</v>
      </c>
      <c r="T2612">
        <f>2443+860</f>
        <v>3303</v>
      </c>
      <c r="Z2612" s="25"/>
      <c r="AA2612" s="25"/>
      <c r="AB2612" s="25"/>
      <c r="AC2612" s="25"/>
      <c r="AD2612" s="25"/>
      <c r="AE2612" s="24"/>
      <c r="AF2612" s="25"/>
    </row>
    <row r="2613" spans="1:32" x14ac:dyDescent="0.3">
      <c r="A2613" s="7"/>
      <c r="N2613" s="7"/>
      <c r="P2613" t="s">
        <v>9630</v>
      </c>
      <c r="Q2613" s="7">
        <v>39</v>
      </c>
      <c r="Z2613" s="25"/>
      <c r="AA2613" s="25"/>
      <c r="AB2613" s="25"/>
      <c r="AC2613" s="25"/>
      <c r="AD2613" s="25"/>
      <c r="AE2613" s="24"/>
      <c r="AF2613" s="25"/>
    </row>
    <row r="2614" spans="1:32" x14ac:dyDescent="0.3">
      <c r="A2614" s="7"/>
      <c r="N2614" s="7"/>
      <c r="P2614" t="s">
        <v>9641</v>
      </c>
      <c r="Q2614" s="7">
        <v>30</v>
      </c>
      <c r="Z2614" s="25"/>
      <c r="AA2614" s="25"/>
      <c r="AB2614" s="25"/>
      <c r="AC2614" s="25"/>
      <c r="AD2614" s="25"/>
      <c r="AE2614" s="24"/>
      <c r="AF2614" s="25"/>
    </row>
    <row r="2615" spans="1:32" x14ac:dyDescent="0.3">
      <c r="A2615" s="7"/>
      <c r="N2615" s="7"/>
      <c r="P2615" t="s">
        <v>9631</v>
      </c>
      <c r="Q2615" s="7">
        <v>30</v>
      </c>
      <c r="Z2615" s="25"/>
      <c r="AA2615" s="25"/>
      <c r="AB2615" s="25"/>
      <c r="AC2615" s="25"/>
      <c r="AD2615" s="25"/>
      <c r="AE2615" s="24"/>
      <c r="AF2615" s="25"/>
    </row>
    <row r="2616" spans="1:32" x14ac:dyDescent="0.3">
      <c r="A2616" s="7"/>
      <c r="N2616" s="7"/>
      <c r="P2616" t="s">
        <v>9623</v>
      </c>
      <c r="Q2616" s="7">
        <v>26</v>
      </c>
      <c r="Z2616" s="25"/>
      <c r="AA2616" s="25"/>
      <c r="AB2616" s="25"/>
      <c r="AC2616" s="25"/>
      <c r="AD2616" s="25"/>
      <c r="AE2616" s="24"/>
      <c r="AF2616" s="25"/>
    </row>
    <row r="2617" spans="1:32" x14ac:dyDescent="0.3">
      <c r="A2617" s="7"/>
      <c r="N2617" s="7"/>
      <c r="P2617" t="s">
        <v>9745</v>
      </c>
      <c r="Q2617" s="7">
        <v>24</v>
      </c>
      <c r="Z2617" s="25"/>
      <c r="AA2617" s="25"/>
      <c r="AB2617" s="25"/>
      <c r="AC2617" s="25"/>
      <c r="AD2617" s="25"/>
      <c r="AE2617" s="24"/>
      <c r="AF2617" s="25"/>
    </row>
    <row r="2618" spans="1:32" x14ac:dyDescent="0.3">
      <c r="A2618" s="7"/>
      <c r="N2618" s="7"/>
      <c r="P2618" t="s">
        <v>9634</v>
      </c>
      <c r="Q2618" s="7">
        <v>24</v>
      </c>
      <c r="Z2618" s="25"/>
      <c r="AA2618" s="25"/>
      <c r="AB2618" s="25"/>
      <c r="AC2618" s="25"/>
      <c r="AD2618" s="25"/>
      <c r="AE2618" s="24"/>
      <c r="AF2618" s="25"/>
    </row>
    <row r="2619" spans="1:32" x14ac:dyDescent="0.3">
      <c r="A2619" s="7"/>
      <c r="N2619" s="7"/>
      <c r="P2619" t="s">
        <v>9746</v>
      </c>
      <c r="Q2619" s="7">
        <v>19</v>
      </c>
      <c r="Z2619" s="25"/>
      <c r="AA2619" s="25"/>
      <c r="AB2619" s="25"/>
      <c r="AC2619" s="25"/>
      <c r="AD2619" s="25"/>
      <c r="AE2619" s="25"/>
      <c r="AF2619" s="25"/>
    </row>
    <row r="2620" spans="1:32" x14ac:dyDescent="0.3">
      <c r="A2620" s="7"/>
      <c r="N2620" s="7"/>
      <c r="P2620" t="s">
        <v>9806</v>
      </c>
      <c r="Q2620" s="7">
        <v>12</v>
      </c>
      <c r="Z2620" s="25"/>
      <c r="AA2620" s="25"/>
      <c r="AB2620" s="25"/>
      <c r="AC2620" s="25"/>
      <c r="AD2620" s="25"/>
      <c r="AE2620" s="25"/>
      <c r="AF2620" s="25"/>
    </row>
    <row r="2621" spans="1:32" x14ac:dyDescent="0.3">
      <c r="A2621" s="7"/>
      <c r="N2621" s="7"/>
      <c r="P2621" t="s">
        <v>9882</v>
      </c>
      <c r="Q2621" s="7">
        <v>11</v>
      </c>
    </row>
    <row r="2622" spans="1:32" x14ac:dyDescent="0.3">
      <c r="A2622" s="7"/>
      <c r="N2622" s="7"/>
      <c r="P2622" t="s">
        <v>9680</v>
      </c>
      <c r="Q2622" s="7">
        <v>10</v>
      </c>
    </row>
    <row r="2623" spans="1:32" x14ac:dyDescent="0.3">
      <c r="A2623" s="7"/>
      <c r="N2623" s="7"/>
      <c r="P2623" t="s">
        <v>9769</v>
      </c>
      <c r="Q2623" s="7">
        <v>9</v>
      </c>
    </row>
    <row r="2624" spans="1:32" x14ac:dyDescent="0.3">
      <c r="A2624" s="7"/>
      <c r="N2624" s="7"/>
      <c r="P2624" t="s">
        <v>9743</v>
      </c>
      <c r="Q2624" s="7">
        <v>9</v>
      </c>
    </row>
    <row r="2625" spans="1:17" x14ac:dyDescent="0.3">
      <c r="A2625" s="7"/>
      <c r="N2625" s="7"/>
      <c r="P2625" t="s">
        <v>9744</v>
      </c>
      <c r="Q2625" s="7">
        <v>7</v>
      </c>
    </row>
    <row r="2626" spans="1:17" x14ac:dyDescent="0.3">
      <c r="A2626" s="7"/>
      <c r="N2626" s="7"/>
      <c r="Q2626" s="3">
        <f>SUM(Q2609:Q2625)</f>
        <v>860</v>
      </c>
    </row>
    <row r="2627" spans="1:17" x14ac:dyDescent="0.3">
      <c r="A2627" s="7"/>
      <c r="N2627" s="7"/>
    </row>
    <row r="2628" spans="1:17" x14ac:dyDescent="0.3">
      <c r="A2628" s="7"/>
      <c r="N2628" s="7"/>
    </row>
    <row r="2629" spans="1:17" x14ac:dyDescent="0.3">
      <c r="A2629" s="7"/>
      <c r="N2629" s="7"/>
    </row>
    <row r="2630" spans="1:17" x14ac:dyDescent="0.3">
      <c r="A2630" s="7"/>
      <c r="N2630" s="7"/>
    </row>
    <row r="2631" spans="1:17" x14ac:dyDescent="0.3">
      <c r="A2631" s="7"/>
      <c r="N2631" s="7"/>
    </row>
    <row r="2632" spans="1:17" x14ac:dyDescent="0.3">
      <c r="A2632" s="7"/>
      <c r="N2632" s="7"/>
      <c r="O2632" t="s">
        <v>9656</v>
      </c>
      <c r="P2632" s="7">
        <v>87</v>
      </c>
    </row>
    <row r="2633" spans="1:17" x14ac:dyDescent="0.3">
      <c r="A2633" s="7"/>
      <c r="N2633" s="7"/>
    </row>
    <row r="2634" spans="1:17" x14ac:dyDescent="0.3">
      <c r="A2634" s="7"/>
      <c r="N2634" s="7"/>
    </row>
    <row r="2635" spans="1:17" x14ac:dyDescent="0.3">
      <c r="A2635" s="7"/>
      <c r="N2635" s="7"/>
      <c r="O2635" t="s">
        <v>9663</v>
      </c>
      <c r="P2635" s="7">
        <v>203</v>
      </c>
    </row>
    <row r="2636" spans="1:17" x14ac:dyDescent="0.3">
      <c r="A2636" s="7"/>
      <c r="N2636" s="7"/>
      <c r="O2636" t="s">
        <v>9659</v>
      </c>
      <c r="P2636" s="7">
        <v>116</v>
      </c>
    </row>
    <row r="2637" spans="1:17" x14ac:dyDescent="0.3">
      <c r="A2637" s="7"/>
      <c r="N2637" s="7"/>
    </row>
    <row r="2638" spans="1:17" x14ac:dyDescent="0.3">
      <c r="A2638" s="7"/>
      <c r="N2638" s="7"/>
      <c r="O2638" t="s">
        <v>9654</v>
      </c>
      <c r="P2638" s="7">
        <v>53</v>
      </c>
    </row>
    <row r="2639" spans="1:17" x14ac:dyDescent="0.3">
      <c r="A2639" s="7"/>
      <c r="N2639" s="7"/>
    </row>
    <row r="2640" spans="1:17" x14ac:dyDescent="0.3">
      <c r="A2640" s="7"/>
      <c r="N2640" s="7"/>
    </row>
    <row r="2641" spans="1:16" x14ac:dyDescent="0.3">
      <c r="A2641" s="7"/>
      <c r="N2641" s="7"/>
      <c r="O2641" t="s">
        <v>9713</v>
      </c>
      <c r="P2641" s="7">
        <v>21</v>
      </c>
    </row>
    <row r="2642" spans="1:16" x14ac:dyDescent="0.3">
      <c r="A2642" s="7"/>
      <c r="N2642" s="7"/>
      <c r="O2642" t="s">
        <v>9658</v>
      </c>
      <c r="P2642" s="7">
        <v>20</v>
      </c>
    </row>
    <row r="2643" spans="1:16" x14ac:dyDescent="0.3">
      <c r="A2643" s="7"/>
      <c r="N2643" s="7"/>
    </row>
    <row r="2644" spans="1:16" x14ac:dyDescent="0.3">
      <c r="A2644" s="7"/>
      <c r="N2644" s="7"/>
      <c r="O2644" s="6" t="s">
        <v>9818</v>
      </c>
      <c r="P2644" s="4">
        <f>COUNTIF($N$2:$N$2509,"FarmBH")</f>
        <v>25</v>
      </c>
    </row>
    <row r="2645" spans="1:16" x14ac:dyDescent="0.3">
      <c r="A2645" s="7"/>
      <c r="N2645" s="7"/>
      <c r="O2645" t="s">
        <v>9655</v>
      </c>
      <c r="P2645" s="7">
        <v>47</v>
      </c>
    </row>
    <row r="2646" spans="1:16" x14ac:dyDescent="0.3">
      <c r="A2646" s="7"/>
      <c r="N2646" s="7"/>
      <c r="O2646" t="s">
        <v>9678</v>
      </c>
      <c r="P2646" s="7">
        <v>36</v>
      </c>
    </row>
    <row r="2647" spans="1:16" x14ac:dyDescent="0.3">
      <c r="A2647" s="7"/>
      <c r="N2647" s="7"/>
      <c r="O2647" t="s">
        <v>9683</v>
      </c>
      <c r="P2647" s="7">
        <v>3</v>
      </c>
    </row>
    <row r="2648" spans="1:16" x14ac:dyDescent="0.3">
      <c r="A2648" s="7"/>
      <c r="N2648" s="7"/>
    </row>
    <row r="2649" spans="1:16" x14ac:dyDescent="0.3">
      <c r="A2649" s="7"/>
      <c r="N2649" s="7"/>
      <c r="O2649" t="s">
        <v>9665</v>
      </c>
      <c r="P2649" s="7">
        <v>25</v>
      </c>
    </row>
    <row r="2650" spans="1:16" x14ac:dyDescent="0.3">
      <c r="A2650" s="7"/>
      <c r="N2650" s="7"/>
      <c r="O2650" t="s">
        <v>9675</v>
      </c>
      <c r="P2650" s="7">
        <v>31</v>
      </c>
    </row>
    <row r="2651" spans="1:16" x14ac:dyDescent="0.3">
      <c r="A2651" s="7"/>
      <c r="N2651" s="7"/>
    </row>
    <row r="2652" spans="1:16" x14ac:dyDescent="0.3">
      <c r="A2652" s="7"/>
      <c r="N2652" s="7"/>
      <c r="O2652" t="s">
        <v>9704</v>
      </c>
      <c r="P2652" s="7">
        <v>291</v>
      </c>
    </row>
    <row r="2653" spans="1:16" x14ac:dyDescent="0.3">
      <c r="A2653" s="7"/>
      <c r="N2653" s="7"/>
    </row>
    <row r="2654" spans="1:16" x14ac:dyDescent="0.3">
      <c r="A2654" s="7"/>
      <c r="N2654" s="7"/>
    </row>
    <row r="2655" spans="1:16" x14ac:dyDescent="0.3">
      <c r="A2655" s="7"/>
      <c r="N2655" s="7"/>
    </row>
    <row r="2656" spans="1:16" x14ac:dyDescent="0.3">
      <c r="A2656" s="7"/>
      <c r="N2656" s="7"/>
    </row>
    <row r="2657" spans="1:14" x14ac:dyDescent="0.3">
      <c r="A2657" s="7"/>
      <c r="N2657" s="7"/>
    </row>
    <row r="2658" spans="1:14" x14ac:dyDescent="0.3">
      <c r="A2658" s="7"/>
      <c r="N2658" s="7"/>
    </row>
    <row r="2659" spans="1:14" x14ac:dyDescent="0.3">
      <c r="A2659" s="7"/>
      <c r="N2659" s="7"/>
    </row>
    <row r="2660" spans="1:14" x14ac:dyDescent="0.3">
      <c r="A2660" s="7"/>
      <c r="N2660" s="7"/>
    </row>
    <row r="2661" spans="1:14" x14ac:dyDescent="0.3">
      <c r="A2661" s="7"/>
      <c r="N2661" s="7"/>
    </row>
    <row r="2662" spans="1:14" x14ac:dyDescent="0.3">
      <c r="A2662" s="7"/>
      <c r="N2662" s="7"/>
    </row>
    <row r="2663" spans="1:14" x14ac:dyDescent="0.3">
      <c r="A2663" s="7"/>
      <c r="N2663" s="7"/>
    </row>
    <row r="2664" spans="1:14" x14ac:dyDescent="0.3">
      <c r="A2664" s="7"/>
      <c r="N2664" s="7"/>
    </row>
    <row r="2665" spans="1:14" x14ac:dyDescent="0.3">
      <c r="A2665" s="7"/>
      <c r="N2665" s="7"/>
    </row>
    <row r="2671" spans="1:14" x14ac:dyDescent="0.3">
      <c r="B2671" s="5" t="s">
        <v>9770</v>
      </c>
    </row>
    <row r="2672" spans="1:14" x14ac:dyDescent="0.3">
      <c r="A2672" s="4">
        <v>1</v>
      </c>
      <c r="B2672" s="6" t="s">
        <v>9771</v>
      </c>
      <c r="C2672" s="6"/>
      <c r="D2672" s="6"/>
      <c r="E2672" s="6"/>
      <c r="F2672" s="6"/>
      <c r="G2672" s="6"/>
      <c r="H2672" s="6"/>
      <c r="I2672" s="6"/>
      <c r="J2672" s="6"/>
      <c r="K2672" s="6"/>
      <c r="L2672" s="6"/>
      <c r="M2672" s="6" t="s">
        <v>9760</v>
      </c>
      <c r="N2672" s="4">
        <f>COUNTIF($N$2:$N$2509,"AidBH")</f>
        <v>6</v>
      </c>
    </row>
    <row r="2673" spans="1:14" x14ac:dyDescent="0.3">
      <c r="A2673" s="4">
        <v>3</v>
      </c>
      <c r="B2673" s="6" t="s">
        <v>9773</v>
      </c>
      <c r="C2673" s="6"/>
      <c r="D2673" s="6"/>
      <c r="E2673" s="6"/>
      <c r="F2673" s="6"/>
      <c r="G2673" s="6"/>
      <c r="H2673" s="6"/>
      <c r="I2673" s="6"/>
      <c r="J2673" s="6"/>
      <c r="K2673" s="6"/>
      <c r="L2673" s="6"/>
      <c r="M2673" s="6" t="s">
        <v>9661</v>
      </c>
      <c r="N2673" s="4">
        <f>COUNTIF($N$2:$N$2509,"BarBH")</f>
        <v>14</v>
      </c>
    </row>
    <row r="2674" spans="1:14" x14ac:dyDescent="0.3">
      <c r="A2674" s="4">
        <v>4</v>
      </c>
      <c r="B2674" s="6" t="s">
        <v>9774</v>
      </c>
      <c r="C2674" s="6"/>
      <c r="D2674" s="6"/>
      <c r="E2674" s="6"/>
      <c r="F2674" s="6"/>
      <c r="G2674" s="6"/>
      <c r="H2674" s="6"/>
      <c r="I2674" s="6"/>
      <c r="J2674" s="6"/>
      <c r="K2674" s="6"/>
      <c r="L2674" s="6"/>
      <c r="M2674" s="6" t="s">
        <v>9666</v>
      </c>
      <c r="N2674" s="4">
        <f>COUNTIF($N$2:$N$2509,"BattBH")</f>
        <v>224</v>
      </c>
    </row>
    <row r="2675" spans="1:14" x14ac:dyDescent="0.3">
      <c r="A2675" s="4">
        <v>10</v>
      </c>
      <c r="B2675" s="6" t="s">
        <v>9782</v>
      </c>
      <c r="C2675" s="6"/>
      <c r="D2675" s="6"/>
      <c r="E2675" s="6"/>
      <c r="F2675" s="6"/>
      <c r="G2675" s="6"/>
      <c r="H2675" s="6"/>
      <c r="I2675" s="6"/>
      <c r="J2675" s="6"/>
      <c r="K2675" s="6"/>
      <c r="L2675" s="6"/>
      <c r="M2675" s="6" t="s">
        <v>9676</v>
      </c>
      <c r="N2675" s="4">
        <f>COUNTIF($N$2:$N$2509,"BFBH")</f>
        <v>4</v>
      </c>
    </row>
    <row r="2676" spans="1:14" x14ac:dyDescent="0.3">
      <c r="A2676" s="4">
        <v>11</v>
      </c>
      <c r="B2676" s="6" t="s">
        <v>9783</v>
      </c>
      <c r="C2676" s="6"/>
      <c r="D2676" s="6"/>
      <c r="E2676" s="6"/>
      <c r="F2676" s="6"/>
      <c r="G2676" s="6"/>
      <c r="H2676" s="6"/>
      <c r="I2676" s="6"/>
      <c r="J2676" s="6"/>
      <c r="K2676" s="6"/>
      <c r="L2676" s="6"/>
      <c r="M2676" s="6" t="s">
        <v>9687</v>
      </c>
      <c r="N2676" s="4">
        <f>COUNTIF($N$2:$N$2509,"BHBH")</f>
        <v>8</v>
      </c>
    </row>
    <row r="2677" spans="1:14" x14ac:dyDescent="0.3">
      <c r="A2677" s="4">
        <v>12</v>
      </c>
      <c r="B2677" s="6" t="s">
        <v>9784</v>
      </c>
      <c r="C2677" s="6"/>
      <c r="D2677" s="6"/>
      <c r="E2677" s="6"/>
      <c r="F2677" s="6"/>
      <c r="G2677" s="6"/>
      <c r="H2677" s="6"/>
      <c r="I2677" s="6"/>
      <c r="J2677" s="6"/>
      <c r="K2677" s="6"/>
      <c r="L2677" s="6"/>
      <c r="M2677" s="6" t="s">
        <v>9597</v>
      </c>
      <c r="N2677" s="4">
        <f>COUNTIF($N$2:$N$2509,"BHBmb")</f>
        <v>86</v>
      </c>
    </row>
    <row r="2678" spans="1:14" x14ac:dyDescent="0.3">
      <c r="A2678" s="4">
        <v>14</v>
      </c>
      <c r="B2678" s="6" t="s">
        <v>9786</v>
      </c>
      <c r="C2678" s="6"/>
      <c r="D2678" s="6"/>
      <c r="E2678" s="6"/>
      <c r="F2678" s="6"/>
      <c r="G2678" s="6"/>
      <c r="H2678" s="6"/>
      <c r="I2678" s="6"/>
      <c r="J2678" s="6"/>
      <c r="K2678" s="6"/>
      <c r="L2678" s="6"/>
      <c r="M2678" s="6" t="s">
        <v>9667</v>
      </c>
      <c r="N2678" s="4">
        <f>COUNTIF($N$2:$N$2509,"BnkBH")</f>
        <v>10</v>
      </c>
    </row>
    <row r="2679" spans="1:14" x14ac:dyDescent="0.3">
      <c r="A2679" s="4">
        <v>15</v>
      </c>
      <c r="B2679" s="6" t="s">
        <v>9787</v>
      </c>
      <c r="C2679" s="6"/>
      <c r="D2679" s="6"/>
      <c r="E2679" s="6"/>
      <c r="F2679" s="6"/>
      <c r="G2679" s="6"/>
      <c r="H2679" s="6"/>
      <c r="I2679" s="6"/>
      <c r="J2679" s="6"/>
      <c r="K2679" s="6"/>
      <c r="L2679" s="6"/>
      <c r="M2679" s="6" t="s">
        <v>9716</v>
      </c>
      <c r="N2679" s="4">
        <f>COUNTIF($N$2:$N$2509,"CamBH")</f>
        <v>71</v>
      </c>
    </row>
    <row r="2680" spans="1:14" x14ac:dyDescent="0.3">
      <c r="A2680" s="4">
        <v>16</v>
      </c>
      <c r="B2680" s="6" t="s">
        <v>9788</v>
      </c>
      <c r="C2680" s="6"/>
      <c r="D2680" s="6"/>
      <c r="E2680" s="6"/>
      <c r="F2680" s="6"/>
      <c r="G2680" s="6"/>
      <c r="H2680" s="6"/>
      <c r="I2680" s="6"/>
      <c r="J2680" s="6"/>
      <c r="K2680" s="6"/>
      <c r="L2680" s="6"/>
      <c r="M2680" s="6" t="s">
        <v>9752</v>
      </c>
      <c r="N2680" s="4">
        <f>COUNTIF($N$2:$N$2509,"CamMilBH")</f>
        <v>8</v>
      </c>
    </row>
    <row r="2681" spans="1:14" x14ac:dyDescent="0.3">
      <c r="A2681" s="4">
        <v>17</v>
      </c>
      <c r="B2681" s="6" t="s">
        <v>9789</v>
      </c>
      <c r="C2681" s="6"/>
      <c r="D2681" s="6"/>
      <c r="E2681" s="6"/>
      <c r="F2681" s="6"/>
      <c r="G2681" s="6"/>
      <c r="H2681" s="6"/>
      <c r="I2681" s="6"/>
      <c r="J2681" s="6"/>
      <c r="K2681" s="6"/>
      <c r="L2681" s="6"/>
      <c r="M2681" s="6" t="s">
        <v>9753</v>
      </c>
      <c r="N2681" s="4">
        <f>COUNTIF($N$2:$N$2509,"CamMktBH")</f>
        <v>3</v>
      </c>
    </row>
    <row r="2682" spans="1:14" x14ac:dyDescent="0.3">
      <c r="A2682" s="4">
        <v>18</v>
      </c>
      <c r="B2682" s="6" t="s">
        <v>9790</v>
      </c>
      <c r="C2682" s="6"/>
      <c r="D2682" s="6"/>
      <c r="E2682" s="6"/>
      <c r="F2682" s="6"/>
      <c r="G2682" s="6"/>
      <c r="H2682" s="6"/>
      <c r="I2682" s="6"/>
      <c r="J2682" s="6"/>
      <c r="K2682" s="6"/>
      <c r="L2682" s="6"/>
      <c r="M2682" s="6" t="s">
        <v>9754</v>
      </c>
      <c r="N2682" s="4">
        <f>COUNTIF($N$2:$N$2509,"CamMsqBH")</f>
        <v>3</v>
      </c>
    </row>
    <row r="2683" spans="1:14" x14ac:dyDescent="0.3">
      <c r="A2683" s="4">
        <v>19</v>
      </c>
      <c r="B2683" s="6" t="s">
        <v>9791</v>
      </c>
      <c r="C2683" s="6"/>
      <c r="D2683" s="6"/>
      <c r="E2683" s="6"/>
      <c r="F2683" s="6"/>
      <c r="G2683" s="6"/>
      <c r="H2683" s="6"/>
      <c r="I2683" s="6"/>
      <c r="J2683" s="6"/>
      <c r="K2683" s="6"/>
      <c r="L2683" s="6"/>
      <c r="M2683" s="6" t="s">
        <v>9654</v>
      </c>
      <c r="N2683" s="4">
        <f>COUNTIF($N$2:$N$2509,"ChBH")</f>
        <v>50</v>
      </c>
    </row>
    <row r="2684" spans="1:14" x14ac:dyDescent="0.3">
      <c r="A2684" s="4">
        <v>22</v>
      </c>
      <c r="B2684" s="6" t="s">
        <v>9823</v>
      </c>
      <c r="C2684" s="6"/>
      <c r="D2684" s="6"/>
      <c r="E2684" s="6"/>
      <c r="F2684" s="6"/>
      <c r="G2684" s="6"/>
      <c r="H2684" s="6"/>
      <c r="I2684" s="6"/>
      <c r="J2684" s="6"/>
      <c r="K2684" s="6"/>
      <c r="L2684" s="6"/>
      <c r="M2684" s="6" t="s">
        <v>9656</v>
      </c>
      <c r="N2684" s="4">
        <f>COUNTIF($N$2:$N$2509,"CivBH")</f>
        <v>87</v>
      </c>
    </row>
    <row r="2685" spans="1:14" x14ac:dyDescent="0.3">
      <c r="A2685" s="4">
        <v>25</v>
      </c>
      <c r="B2685" s="6" t="s">
        <v>9826</v>
      </c>
      <c r="C2685" s="6"/>
      <c r="D2685" s="6"/>
      <c r="E2685" s="6"/>
      <c r="F2685" s="6"/>
      <c r="G2685" s="6"/>
      <c r="H2685" s="6"/>
      <c r="I2685" s="6"/>
      <c r="J2685" s="6"/>
      <c r="K2685" s="6"/>
      <c r="L2685" s="6"/>
      <c r="M2685" s="6" t="s">
        <v>9827</v>
      </c>
      <c r="N2685" s="4">
        <f>COUNTIF($N$2:$N$2509,"CJtfBh")</f>
        <v>16</v>
      </c>
    </row>
    <row r="2686" spans="1:14" x14ac:dyDescent="0.3">
      <c r="A2686" s="4">
        <v>27</v>
      </c>
      <c r="B2686" s="6" t="s">
        <v>9830</v>
      </c>
      <c r="C2686" s="6"/>
      <c r="D2686" s="6"/>
      <c r="E2686" s="6"/>
      <c r="F2686" s="6"/>
      <c r="G2686" s="6"/>
      <c r="H2686" s="6"/>
      <c r="I2686" s="6"/>
      <c r="J2686" s="6"/>
      <c r="K2686" s="6"/>
      <c r="L2686" s="6"/>
      <c r="M2686" s="6" t="s">
        <v>9704</v>
      </c>
      <c r="N2686" s="4">
        <f>COUNTIF($N$2:$N$2509,"ComBH")</f>
        <v>291</v>
      </c>
    </row>
    <row r="2687" spans="1:14" x14ac:dyDescent="0.3">
      <c r="A2687" s="4">
        <v>35</v>
      </c>
      <c r="B2687" s="6" t="s">
        <v>9837</v>
      </c>
      <c r="C2687" s="6"/>
      <c r="D2687" s="6"/>
      <c r="E2687" s="6"/>
      <c r="F2687" s="6"/>
      <c r="G2687" s="6"/>
      <c r="H2687" s="6"/>
      <c r="I2687" s="6"/>
      <c r="J2687" s="6"/>
      <c r="K2687" s="6"/>
      <c r="L2687" s="6"/>
      <c r="M2687" s="6" t="s">
        <v>9749</v>
      </c>
      <c r="N2687" s="4">
        <f>COUNTIF($N$2:$N$2509,"ComtvBH")</f>
        <v>10</v>
      </c>
    </row>
    <row r="2688" spans="1:14" x14ac:dyDescent="0.3">
      <c r="A2688" s="4">
        <v>40</v>
      </c>
      <c r="B2688" s="6" t="s">
        <v>9842</v>
      </c>
      <c r="C2688" s="6"/>
      <c r="D2688" s="6"/>
      <c r="E2688" s="6"/>
      <c r="F2688" s="6"/>
      <c r="G2688" s="6"/>
      <c r="H2688" s="6"/>
      <c r="I2688" s="6"/>
      <c r="J2688" s="6"/>
      <c r="K2688" s="6"/>
      <c r="L2688" s="6"/>
      <c r="M2688" s="6" t="s">
        <v>9641</v>
      </c>
      <c r="N2688" s="4">
        <f>COUNTIF($N$2:$N$2509,"CTAfBH")</f>
        <v>30</v>
      </c>
    </row>
    <row r="2689" spans="1:14" x14ac:dyDescent="0.3">
      <c r="A2689" s="4">
        <v>43</v>
      </c>
      <c r="B2689" s="6" t="s">
        <v>9845</v>
      </c>
      <c r="C2689" s="6"/>
      <c r="D2689" s="6"/>
      <c r="E2689" s="6"/>
      <c r="F2689" s="6"/>
      <c r="G2689" s="6"/>
      <c r="H2689" s="6"/>
      <c r="I2689" s="6"/>
      <c r="J2689" s="6"/>
      <c r="K2689" s="6"/>
      <c r="L2689" s="6"/>
      <c r="M2689" s="6" t="s">
        <v>9745</v>
      </c>
      <c r="N2689" s="4">
        <f>COUNTIF($N$2:$N$2509,"CTCamBH")</f>
        <v>24</v>
      </c>
    </row>
    <row r="2690" spans="1:14" x14ac:dyDescent="0.3">
      <c r="A2690" s="4">
        <v>44</v>
      </c>
      <c r="B2690" s="6" t="s">
        <v>9794</v>
      </c>
      <c r="C2690" s="6"/>
      <c r="D2690" s="6"/>
      <c r="E2690" s="6"/>
      <c r="F2690" s="6"/>
      <c r="G2690" s="6"/>
      <c r="H2690" s="6"/>
      <c r="I2690" s="6"/>
      <c r="J2690" s="6"/>
      <c r="K2690" s="6"/>
      <c r="L2690" s="6"/>
      <c r="M2690" s="6" t="s">
        <v>9746</v>
      </c>
      <c r="N2690" s="4">
        <f>COUNTIF($N$2:$N$2509,"CTChdBH")</f>
        <v>19</v>
      </c>
    </row>
    <row r="2691" spans="1:14" x14ac:dyDescent="0.3">
      <c r="A2691" s="4">
        <v>45</v>
      </c>
      <c r="B2691" s="6" t="s">
        <v>9795</v>
      </c>
      <c r="C2691" s="6"/>
      <c r="D2691" s="6"/>
      <c r="E2691" s="6"/>
      <c r="F2691" s="6"/>
      <c r="G2691" s="6"/>
      <c r="H2691" s="6"/>
      <c r="I2691" s="6"/>
      <c r="J2691" s="6"/>
      <c r="K2691" s="6"/>
      <c r="L2691" s="6"/>
      <c r="M2691" s="6" t="s">
        <v>9744</v>
      </c>
      <c r="N2691" s="4">
        <f>COUNTIF($N$2:$N$2509,"CTCJtfBH")</f>
        <v>7</v>
      </c>
    </row>
    <row r="2692" spans="1:14" x14ac:dyDescent="0.3">
      <c r="A2692" s="4">
        <v>46</v>
      </c>
      <c r="B2692" s="6" t="s">
        <v>9796</v>
      </c>
      <c r="C2692" s="6"/>
      <c r="D2692" s="6"/>
      <c r="E2692" s="6"/>
      <c r="F2692" s="6"/>
      <c r="G2692" s="6"/>
      <c r="H2692" s="6"/>
      <c r="I2692" s="6"/>
      <c r="J2692" s="6"/>
      <c r="K2692" s="6"/>
      <c r="L2692" s="6"/>
      <c r="M2692" s="6" t="s">
        <v>9680</v>
      </c>
      <c r="N2692" s="4">
        <f>COUNTIF($N$2:$N$2509,"CTJtfBH")</f>
        <v>10</v>
      </c>
    </row>
    <row r="2693" spans="1:14" x14ac:dyDescent="0.3">
      <c r="A2693" s="4">
        <v>48</v>
      </c>
      <c r="B2693" s="6" t="s">
        <v>9798</v>
      </c>
      <c r="C2693" s="6"/>
      <c r="D2693" s="6"/>
      <c r="E2693" s="6"/>
      <c r="F2693" s="6"/>
      <c r="G2693" s="6"/>
      <c r="H2693" s="6"/>
      <c r="I2693" s="6"/>
      <c r="J2693" s="6"/>
      <c r="K2693" s="6"/>
      <c r="L2693" s="6"/>
      <c r="M2693" s="6" t="s">
        <v>9703</v>
      </c>
      <c r="N2693" s="4">
        <f>COUNTIF($N$2:$N$2509,"CTMilBH")</f>
        <v>196</v>
      </c>
    </row>
    <row r="2694" spans="1:14" x14ac:dyDescent="0.3">
      <c r="A2694" s="4">
        <v>50</v>
      </c>
      <c r="B2694" s="6" t="s">
        <v>9801</v>
      </c>
      <c r="C2694" s="6"/>
      <c r="D2694" s="6"/>
      <c r="E2694" s="6"/>
      <c r="F2694" s="6"/>
      <c r="G2694" s="6"/>
      <c r="H2694" s="6"/>
      <c r="I2694" s="6"/>
      <c r="J2694" s="6"/>
      <c r="K2694" s="6"/>
      <c r="L2694" s="6"/>
      <c r="M2694" s="6" t="s">
        <v>9896</v>
      </c>
      <c r="N2694" s="4">
        <f>COUNTIF($N$2:$N$2509,"CTMilBHIswap")</f>
        <v>0</v>
      </c>
    </row>
    <row r="2695" spans="1:14" x14ac:dyDescent="0.3">
      <c r="A2695" s="4">
        <v>54</v>
      </c>
      <c r="B2695" s="6" t="s">
        <v>9805</v>
      </c>
      <c r="C2695" s="6"/>
      <c r="D2695" s="6"/>
      <c r="E2695" s="6"/>
      <c r="F2695" s="6"/>
      <c r="G2695" s="6"/>
      <c r="H2695" s="6"/>
      <c r="I2695" s="6"/>
      <c r="J2695" s="6"/>
      <c r="K2695" s="6"/>
      <c r="L2695" s="6"/>
      <c r="M2695" s="6" t="s">
        <v>9806</v>
      </c>
      <c r="N2695" s="4">
        <f>COUNTIF($N$2:$N$2509,"CTMNJtfBH")</f>
        <v>12</v>
      </c>
    </row>
    <row r="2696" spans="1:14" x14ac:dyDescent="0.3">
      <c r="A2696" s="4">
        <v>55</v>
      </c>
      <c r="B2696" s="6" t="s">
        <v>9807</v>
      </c>
      <c r="C2696" s="6"/>
      <c r="D2696" s="6"/>
      <c r="E2696" s="6"/>
      <c r="F2696" s="6"/>
      <c r="G2696" s="6"/>
      <c r="H2696" s="6"/>
      <c r="I2696" s="6"/>
      <c r="J2696" s="6"/>
      <c r="K2696" s="6"/>
      <c r="L2696" s="6"/>
      <c r="M2696" s="6" t="s">
        <v>9806</v>
      </c>
      <c r="N2696" s="4">
        <f>COUNTIF($N$2:$N$2509,"CTMNJtfBHIswap")</f>
        <v>0</v>
      </c>
    </row>
    <row r="2697" spans="1:14" x14ac:dyDescent="0.3">
      <c r="A2697" s="4">
        <v>57</v>
      </c>
      <c r="B2697" s="6" t="s">
        <v>9811</v>
      </c>
      <c r="C2697" s="6"/>
      <c r="D2697" s="6"/>
      <c r="E2697" s="6"/>
      <c r="F2697" s="6"/>
      <c r="G2697" s="6"/>
      <c r="H2697" s="6"/>
      <c r="I2697" s="6"/>
      <c r="J2697" s="6"/>
      <c r="K2697" s="6"/>
      <c r="L2697" s="6"/>
      <c r="M2697" s="6" t="s">
        <v>9769</v>
      </c>
      <c r="N2697" s="4">
        <f>COUNTIF($N$2:$N$2509,"CTNigrBH")</f>
        <v>9</v>
      </c>
    </row>
    <row r="2698" spans="1:14" x14ac:dyDescent="0.3">
      <c r="A2698" s="4">
        <v>59</v>
      </c>
      <c r="B2698" s="6" t="s">
        <v>9813</v>
      </c>
      <c r="C2698" s="6"/>
      <c r="D2698" s="6"/>
      <c r="E2698" s="6"/>
      <c r="F2698" s="6"/>
      <c r="G2698" s="6"/>
      <c r="H2698" s="6"/>
      <c r="I2698" s="6"/>
      <c r="J2698" s="6"/>
      <c r="K2698" s="6"/>
      <c r="L2698" s="6"/>
      <c r="M2698" s="6" t="s">
        <v>9691</v>
      </c>
      <c r="N2698" s="4">
        <f>COUNTIF($N$2:$N$2509,"CTPolBH")</f>
        <v>1</v>
      </c>
    </row>
    <row r="2699" spans="1:14" x14ac:dyDescent="0.3">
      <c r="A2699" s="4">
        <v>61</v>
      </c>
      <c r="B2699" s="6" t="s">
        <v>9815</v>
      </c>
      <c r="C2699" s="6"/>
      <c r="D2699" s="6"/>
      <c r="E2699" s="6"/>
      <c r="F2699" s="6"/>
      <c r="G2699" s="6"/>
      <c r="H2699" s="6"/>
      <c r="I2699" s="6"/>
      <c r="J2699" s="6"/>
      <c r="K2699" s="6"/>
      <c r="L2699" s="6"/>
      <c r="M2699" s="6" t="s">
        <v>9743</v>
      </c>
      <c r="N2699" s="4">
        <f>COUNTIF($N$2:$N$2509,"CTtvBH")</f>
        <v>9</v>
      </c>
    </row>
    <row r="2700" spans="1:14" x14ac:dyDescent="0.3">
      <c r="A2700" s="4">
        <v>67</v>
      </c>
      <c r="B2700" s="6" t="s">
        <v>9817</v>
      </c>
      <c r="C2700" s="6"/>
      <c r="D2700" s="6"/>
      <c r="E2700" s="6"/>
      <c r="F2700" s="6"/>
      <c r="G2700" s="6"/>
      <c r="H2700" s="6"/>
      <c r="I2700" s="6"/>
      <c r="J2700" s="6"/>
      <c r="K2700" s="6"/>
      <c r="L2700" s="6"/>
      <c r="M2700" s="6" t="s">
        <v>9818</v>
      </c>
      <c r="N2700" s="4">
        <f>COUNTIF($N$2:$N$2509,"FarmBH")</f>
        <v>25</v>
      </c>
    </row>
    <row r="2701" spans="1:14" x14ac:dyDescent="0.3">
      <c r="A2701" s="4">
        <v>69</v>
      </c>
      <c r="B2701" s="6" t="s">
        <v>9821</v>
      </c>
      <c r="C2701" s="6"/>
      <c r="D2701" s="6"/>
      <c r="E2701" s="6"/>
      <c r="F2701" s="6"/>
      <c r="G2701" s="6"/>
      <c r="H2701" s="6"/>
      <c r="I2701" s="6"/>
      <c r="J2701" s="6"/>
      <c r="K2701" s="6"/>
      <c r="L2701" s="6"/>
      <c r="M2701" s="6" t="s">
        <v>9891</v>
      </c>
      <c r="N2701" s="4">
        <f>COUNTIF($N$2:$N$2509,"FhmBH")</f>
        <v>7</v>
      </c>
    </row>
    <row r="2702" spans="1:14" x14ac:dyDescent="0.3">
      <c r="A2702" s="4">
        <v>71</v>
      </c>
      <c r="B2702" s="6" t="s">
        <v>9846</v>
      </c>
      <c r="C2702" s="6"/>
      <c r="D2702" s="6"/>
      <c r="E2702" s="6"/>
      <c r="F2702" s="6"/>
      <c r="G2702" s="6"/>
      <c r="H2702" s="6"/>
      <c r="I2702" s="6"/>
      <c r="J2702" s="6"/>
      <c r="K2702" s="6"/>
      <c r="L2702" s="6"/>
      <c r="M2702" s="6" t="s">
        <v>9726</v>
      </c>
      <c r="N2702" s="4">
        <f>COUNTIF($N$2:$N$2509,"LoggBH")</f>
        <v>10</v>
      </c>
    </row>
    <row r="2703" spans="1:14" x14ac:dyDescent="0.3">
      <c r="A2703" s="4">
        <v>72</v>
      </c>
      <c r="B2703" s="6" t="s">
        <v>9847</v>
      </c>
      <c r="C2703" s="6"/>
      <c r="D2703" s="6"/>
      <c r="E2703" s="6"/>
      <c r="F2703" s="6"/>
      <c r="G2703" s="6"/>
      <c r="H2703" s="6"/>
      <c r="I2703" s="6"/>
      <c r="J2703" s="6"/>
      <c r="K2703" s="6"/>
      <c r="L2703" s="6"/>
      <c r="M2703" s="6" t="s">
        <v>9663</v>
      </c>
      <c r="N2703" s="4">
        <f>COUNTIF($N$2:$N$2509,"MilBH")</f>
        <v>203</v>
      </c>
    </row>
    <row r="2704" spans="1:14" x14ac:dyDescent="0.3">
      <c r="A2704" s="4">
        <v>76</v>
      </c>
      <c r="B2704" s="6" t="s">
        <v>9851</v>
      </c>
      <c r="C2704" s="6"/>
      <c r="D2704" s="6"/>
      <c r="E2704" s="6"/>
      <c r="F2704" s="6"/>
      <c r="G2704" s="6"/>
      <c r="H2704" s="6"/>
      <c r="I2704" s="6"/>
      <c r="J2704" s="6"/>
      <c r="K2704" s="6"/>
      <c r="L2704" s="6"/>
      <c r="M2704" s="6" t="s">
        <v>9678</v>
      </c>
      <c r="N2704" s="4">
        <f>COUNTIF($N$2:$N$2509,"MktBH")</f>
        <v>36</v>
      </c>
    </row>
    <row r="2705" spans="1:14" x14ac:dyDescent="0.3">
      <c r="A2705" s="4">
        <v>77</v>
      </c>
      <c r="B2705" s="6" t="s">
        <v>9852</v>
      </c>
      <c r="C2705" s="6"/>
      <c r="D2705" s="6"/>
      <c r="E2705" s="6"/>
      <c r="F2705" s="6"/>
      <c r="G2705" s="6"/>
      <c r="H2705" s="6"/>
      <c r="I2705" s="6"/>
      <c r="J2705" s="6"/>
      <c r="K2705" s="6"/>
      <c r="L2705" s="6"/>
      <c r="M2705" s="6" t="s">
        <v>9625</v>
      </c>
      <c r="N2705" s="4">
        <f>COUNTIF($N$2:$N$2509,"MktBndt")</f>
        <v>0</v>
      </c>
    </row>
    <row r="2706" spans="1:14" x14ac:dyDescent="0.3">
      <c r="A2706" s="4">
        <v>78</v>
      </c>
      <c r="B2706" s="6" t="s">
        <v>9853</v>
      </c>
      <c r="C2706" s="6"/>
      <c r="D2706" s="6"/>
      <c r="E2706" s="6"/>
      <c r="F2706" s="6"/>
      <c r="G2706" s="6"/>
      <c r="H2706" s="6"/>
      <c r="I2706" s="6"/>
      <c r="J2706" s="6"/>
      <c r="K2706" s="6"/>
      <c r="L2706" s="6"/>
      <c r="M2706" s="6" t="s">
        <v>9854</v>
      </c>
      <c r="N2706" s="4">
        <f>COUNTIF($N$2:$N$2509,"MunchBH")</f>
        <v>0</v>
      </c>
    </row>
    <row r="2707" spans="1:14" x14ac:dyDescent="0.3">
      <c r="A2707" s="4">
        <v>79</v>
      </c>
      <c r="B2707" s="6" t="s">
        <v>9855</v>
      </c>
      <c r="C2707" s="6"/>
      <c r="D2707" s="6"/>
      <c r="E2707" s="6"/>
      <c r="F2707" s="6"/>
      <c r="G2707" s="6"/>
      <c r="H2707" s="6"/>
      <c r="I2707" s="6"/>
      <c r="J2707" s="6"/>
      <c r="K2707" s="6"/>
      <c r="L2707" s="6"/>
      <c r="M2707" s="6" t="s">
        <v>9713</v>
      </c>
      <c r="N2707" s="4">
        <f>COUNTIF($N$2:$N$2509,"MosqBH")</f>
        <v>21</v>
      </c>
    </row>
    <row r="2708" spans="1:14" x14ac:dyDescent="0.3">
      <c r="A2708" s="4">
        <v>81</v>
      </c>
      <c r="B2708" s="6" t="s">
        <v>9857</v>
      </c>
      <c r="C2708" s="6"/>
      <c r="D2708" s="6"/>
      <c r="E2708" s="6"/>
      <c r="F2708" s="6"/>
      <c r="G2708" s="6"/>
      <c r="H2708" s="6"/>
      <c r="I2708" s="6"/>
      <c r="J2708" s="6"/>
      <c r="K2708" s="6"/>
      <c r="L2708" s="6"/>
      <c r="M2708" s="6" t="s">
        <v>9658</v>
      </c>
      <c r="N2708" s="4">
        <f>COUNTIF($N$2:$N$2509,"MuslBH")</f>
        <v>20</v>
      </c>
    </row>
    <row r="2709" spans="1:14" x14ac:dyDescent="0.3">
      <c r="A2709" s="4">
        <v>83</v>
      </c>
      <c r="B2709" s="6" t="s">
        <v>9859</v>
      </c>
      <c r="C2709" s="6"/>
      <c r="D2709" s="6"/>
      <c r="E2709" s="6"/>
      <c r="F2709" s="6"/>
      <c r="G2709" s="6"/>
      <c r="H2709" s="6"/>
      <c r="I2709" s="6"/>
      <c r="J2709" s="6"/>
      <c r="K2709" s="6"/>
      <c r="L2709" s="6"/>
      <c r="M2709" s="6" t="s">
        <v>9735</v>
      </c>
      <c r="N2709" s="4">
        <f>COUNTIF($N$2:$N$2509,"NigrBH")</f>
        <v>49</v>
      </c>
    </row>
    <row r="2710" spans="1:14" x14ac:dyDescent="0.3">
      <c r="A2710" s="4">
        <v>85</v>
      </c>
      <c r="B2710" s="6" t="s">
        <v>9861</v>
      </c>
      <c r="C2710" s="6"/>
      <c r="D2710" s="6"/>
      <c r="E2710" s="6"/>
      <c r="F2710" s="6"/>
      <c r="G2710" s="6"/>
      <c r="H2710" s="6"/>
      <c r="I2710" s="6"/>
      <c r="J2710" s="6"/>
      <c r="K2710" s="6"/>
      <c r="L2710" s="6"/>
      <c r="M2710" s="6" t="s">
        <v>9673</v>
      </c>
      <c r="N2710" s="4">
        <f>COUNTIF($N$2:$N$2509,"PltBH")</f>
        <v>33</v>
      </c>
    </row>
    <row r="2711" spans="1:14" x14ac:dyDescent="0.3">
      <c r="A2711" s="4">
        <v>87</v>
      </c>
      <c r="B2711" s="6" t="s">
        <v>9862</v>
      </c>
      <c r="C2711" s="6"/>
      <c r="D2711" s="6"/>
      <c r="E2711" s="6"/>
      <c r="F2711" s="6"/>
      <c r="G2711" s="6"/>
      <c r="H2711" s="6"/>
      <c r="I2711" s="6"/>
      <c r="J2711" s="6"/>
      <c r="K2711" s="6"/>
      <c r="L2711" s="6"/>
      <c r="M2711" s="6" t="s">
        <v>9659</v>
      </c>
      <c r="N2711" s="4">
        <f>COUNTIF($N$2:$N$2509,"PolBH")</f>
        <v>116</v>
      </c>
    </row>
    <row r="2712" spans="1:14" x14ac:dyDescent="0.3">
      <c r="A2712" s="4">
        <v>90</v>
      </c>
      <c r="B2712" s="6" t="s">
        <v>9866</v>
      </c>
      <c r="C2712" s="6"/>
      <c r="D2712" s="6"/>
      <c r="E2712" s="6"/>
      <c r="F2712" s="6"/>
      <c r="G2712" s="6"/>
      <c r="H2712" s="6"/>
      <c r="I2712" s="6"/>
      <c r="J2712" s="6"/>
      <c r="K2712" s="6"/>
      <c r="L2712" s="6"/>
      <c r="M2712" s="6" t="s">
        <v>9671</v>
      </c>
      <c r="N2712" s="4">
        <f>COUNTIF($N$2:$N$2509,"PrsnBH")</f>
        <v>9</v>
      </c>
    </row>
    <row r="2713" spans="1:14" x14ac:dyDescent="0.3">
      <c r="A2713" s="4">
        <v>93</v>
      </c>
      <c r="B2713" s="6" t="s">
        <v>9867</v>
      </c>
      <c r="C2713" s="6"/>
      <c r="D2713" s="6"/>
      <c r="E2713" s="6"/>
      <c r="F2713" s="6"/>
      <c r="G2713" s="6"/>
      <c r="H2713" s="6"/>
      <c r="I2713" s="6"/>
      <c r="J2713" s="6"/>
      <c r="K2713" s="6"/>
      <c r="L2713" s="6"/>
      <c r="M2713" s="6" t="s">
        <v>9665</v>
      </c>
      <c r="N2713" s="4">
        <f>COUNTIF($N$2:$N$2509,"SchBH")</f>
        <v>25</v>
      </c>
    </row>
    <row r="2714" spans="1:14" x14ac:dyDescent="0.3">
      <c r="A2714" s="4">
        <v>96</v>
      </c>
      <c r="B2714" s="6" t="s">
        <v>9869</v>
      </c>
      <c r="C2714" s="6"/>
      <c r="D2714" s="6"/>
      <c r="E2714" s="6"/>
      <c r="F2714" s="6"/>
      <c r="G2714" s="6"/>
      <c r="H2714" s="6"/>
      <c r="I2714" s="6"/>
      <c r="J2714" s="6"/>
      <c r="K2714" s="6"/>
      <c r="L2714" s="6"/>
      <c r="M2714" s="6" t="s">
        <v>9675</v>
      </c>
      <c r="N2714" s="4">
        <f>COUNTIF($N$2:$N$2509,"StdBH")</f>
        <v>31</v>
      </c>
    </row>
    <row r="2715" spans="1:14" x14ac:dyDescent="0.3">
      <c r="A2715" s="4">
        <v>98</v>
      </c>
      <c r="B2715" s="6" t="s">
        <v>9871</v>
      </c>
      <c r="C2715" s="6"/>
      <c r="D2715" s="6"/>
      <c r="E2715" s="6"/>
      <c r="F2715" s="6"/>
      <c r="G2715" s="6"/>
      <c r="H2715" s="6"/>
      <c r="I2715" s="6"/>
      <c r="J2715" s="6"/>
      <c r="K2715" s="6"/>
      <c r="L2715" s="6"/>
      <c r="M2715" s="6" t="s">
        <v>9655</v>
      </c>
      <c r="N2715" s="4">
        <f>COUNTIF($N$2:$N$2509,"TransBH")</f>
        <v>47</v>
      </c>
    </row>
    <row r="2716" spans="1:14" x14ac:dyDescent="0.3">
      <c r="A2716" s="4">
        <v>101</v>
      </c>
      <c r="B2716" s="6" t="s">
        <v>9873</v>
      </c>
      <c r="C2716" s="6"/>
      <c r="D2716" s="6"/>
      <c r="E2716" s="6"/>
      <c r="F2716" s="6"/>
      <c r="G2716" s="6"/>
      <c r="H2716" s="6"/>
      <c r="I2716" s="6"/>
      <c r="J2716" s="6"/>
      <c r="K2716" s="6"/>
      <c r="L2716" s="6"/>
      <c r="M2716" s="6" t="s">
        <v>9683</v>
      </c>
      <c r="N2716" s="4">
        <f>COUNTIF($N$2:$N$2509,"TrdBH")</f>
        <v>3</v>
      </c>
    </row>
    <row r="2717" spans="1:14" x14ac:dyDescent="0.3">
      <c r="A2717" s="4">
        <v>104</v>
      </c>
      <c r="B2717" s="6" t="s">
        <v>9875</v>
      </c>
      <c r="C2717" s="6"/>
      <c r="D2717" s="6"/>
      <c r="E2717" s="6"/>
      <c r="F2717" s="6"/>
      <c r="G2717" s="6"/>
      <c r="H2717" s="6"/>
      <c r="I2717" s="6"/>
      <c r="J2717" s="6"/>
      <c r="K2717" s="6"/>
      <c r="L2717" s="6"/>
      <c r="M2717" s="6" t="s">
        <v>9662</v>
      </c>
      <c r="N2717" s="4">
        <f>COUNTIF($N$2:$N$2509,"UknBH")</f>
        <v>361</v>
      </c>
    </row>
    <row r="2718" spans="1:14" x14ac:dyDescent="0.3">
      <c r="N2718" s="3">
        <f>SUM(N2672:N2717)</f>
        <v>2204</v>
      </c>
    </row>
    <row r="2720" spans="1:14" x14ac:dyDescent="0.3">
      <c r="A2720" s="7">
        <v>28</v>
      </c>
      <c r="B2720" t="s">
        <v>9831</v>
      </c>
      <c r="M2720" t="s">
        <v>9613</v>
      </c>
      <c r="N2720" s="7">
        <v>516</v>
      </c>
    </row>
    <row r="2721" spans="1:14" x14ac:dyDescent="0.3">
      <c r="A2721" s="7">
        <v>30</v>
      </c>
      <c r="B2721" t="s">
        <v>9883</v>
      </c>
      <c r="M2721" t="s">
        <v>9881</v>
      </c>
      <c r="N2721" s="7">
        <v>401</v>
      </c>
    </row>
    <row r="2722" spans="1:14" x14ac:dyDescent="0.3">
      <c r="A2722" s="7">
        <v>104</v>
      </c>
      <c r="B2722" t="s">
        <v>9875</v>
      </c>
      <c r="M2722" t="s">
        <v>9662</v>
      </c>
      <c r="N2722" s="7">
        <v>366</v>
      </c>
    </row>
    <row r="2723" spans="1:14" x14ac:dyDescent="0.3">
      <c r="A2723" s="7">
        <v>27</v>
      </c>
      <c r="B2723" t="s">
        <v>9830</v>
      </c>
      <c r="M2723" t="s">
        <v>9704</v>
      </c>
      <c r="N2723" s="7">
        <v>291</v>
      </c>
    </row>
    <row r="2724" spans="1:14" x14ac:dyDescent="0.3">
      <c r="A2724" s="7">
        <v>4</v>
      </c>
      <c r="B2724" t="s">
        <v>9774</v>
      </c>
      <c r="M2724" t="s">
        <v>9666</v>
      </c>
      <c r="N2724" s="7">
        <v>226</v>
      </c>
    </row>
    <row r="2725" spans="1:14" x14ac:dyDescent="0.3">
      <c r="A2725" s="7">
        <v>72</v>
      </c>
      <c r="B2725" t="s">
        <v>9847</v>
      </c>
      <c r="M2725" t="s">
        <v>9663</v>
      </c>
      <c r="N2725" s="7">
        <v>203</v>
      </c>
    </row>
    <row r="2726" spans="1:14" x14ac:dyDescent="0.3">
      <c r="A2726" s="7">
        <v>48</v>
      </c>
      <c r="B2726" t="s">
        <v>9798</v>
      </c>
      <c r="M2726" t="s">
        <v>9703</v>
      </c>
      <c r="N2726" s="7">
        <v>196</v>
      </c>
    </row>
    <row r="2727" spans="1:14" x14ac:dyDescent="0.3">
      <c r="A2727" s="7">
        <v>51</v>
      </c>
      <c r="B2727" t="s">
        <v>9802</v>
      </c>
      <c r="M2727" t="s">
        <v>9633</v>
      </c>
      <c r="N2727" s="7">
        <v>145</v>
      </c>
    </row>
    <row r="2728" spans="1:14" x14ac:dyDescent="0.3">
      <c r="A2728" s="7">
        <v>87</v>
      </c>
      <c r="B2728" t="s">
        <v>9862</v>
      </c>
      <c r="M2728" t="s">
        <v>9659</v>
      </c>
      <c r="N2728" s="7">
        <v>116</v>
      </c>
    </row>
    <row r="2729" spans="1:14" x14ac:dyDescent="0.3">
      <c r="A2729" s="7">
        <v>22</v>
      </c>
      <c r="B2729" t="s">
        <v>9823</v>
      </c>
      <c r="M2729" t="s">
        <v>9656</v>
      </c>
      <c r="N2729" s="7">
        <v>87</v>
      </c>
    </row>
    <row r="2730" spans="1:14" x14ac:dyDescent="0.3">
      <c r="A2730" s="7">
        <v>12</v>
      </c>
      <c r="B2730" t="s">
        <v>9784</v>
      </c>
      <c r="M2730" t="s">
        <v>9597</v>
      </c>
      <c r="N2730" s="7">
        <v>86</v>
      </c>
    </row>
    <row r="2731" spans="1:14" x14ac:dyDescent="0.3">
      <c r="A2731" s="7">
        <v>15</v>
      </c>
      <c r="B2731" t="s">
        <v>9787</v>
      </c>
      <c r="M2731" t="s">
        <v>9716</v>
      </c>
      <c r="N2731" s="7">
        <v>71</v>
      </c>
    </row>
    <row r="2732" spans="1:14" x14ac:dyDescent="0.3">
      <c r="A2732" s="7">
        <v>68</v>
      </c>
      <c r="B2732" t="s">
        <v>9819</v>
      </c>
      <c r="M2732" t="s">
        <v>9721</v>
      </c>
      <c r="N2732" s="7">
        <v>55</v>
      </c>
    </row>
    <row r="2733" spans="1:14" x14ac:dyDescent="0.3">
      <c r="A2733" s="7">
        <v>82</v>
      </c>
      <c r="B2733" t="s">
        <v>9858</v>
      </c>
      <c r="M2733" t="s">
        <v>9596</v>
      </c>
      <c r="N2733" s="7">
        <v>54</v>
      </c>
    </row>
    <row r="2734" spans="1:14" x14ac:dyDescent="0.3">
      <c r="A2734" s="7">
        <v>19</v>
      </c>
      <c r="B2734" t="s">
        <v>9791</v>
      </c>
      <c r="M2734" t="s">
        <v>9654</v>
      </c>
      <c r="N2734" s="7">
        <v>53</v>
      </c>
    </row>
    <row r="2735" spans="1:14" x14ac:dyDescent="0.3">
      <c r="A2735" s="7">
        <v>83</v>
      </c>
      <c r="B2735" t="s">
        <v>9859</v>
      </c>
      <c r="M2735" t="s">
        <v>9735</v>
      </c>
      <c r="N2735" s="7">
        <v>49</v>
      </c>
    </row>
    <row r="2736" spans="1:14" x14ac:dyDescent="0.3">
      <c r="A2736" s="7">
        <v>98</v>
      </c>
      <c r="B2736" t="s">
        <v>9871</v>
      </c>
      <c r="M2736" t="s">
        <v>9655</v>
      </c>
      <c r="N2736" s="7">
        <v>47</v>
      </c>
    </row>
    <row r="2737" spans="1:14" x14ac:dyDescent="0.3">
      <c r="A2737" s="7">
        <v>41</v>
      </c>
      <c r="B2737" t="s">
        <v>9843</v>
      </c>
      <c r="M2737" t="s">
        <v>9628</v>
      </c>
      <c r="N2737" s="7">
        <v>43</v>
      </c>
    </row>
    <row r="2738" spans="1:14" x14ac:dyDescent="0.3">
      <c r="A2738" s="7">
        <v>84</v>
      </c>
      <c r="B2738" t="s">
        <v>9860</v>
      </c>
      <c r="M2738" t="s">
        <v>9617</v>
      </c>
      <c r="N2738" s="7">
        <v>43</v>
      </c>
    </row>
    <row r="2739" spans="1:14" x14ac:dyDescent="0.3">
      <c r="A2739" s="7">
        <v>60</v>
      </c>
      <c r="B2739" t="s">
        <v>9814</v>
      </c>
      <c r="M2739" t="s">
        <v>9630</v>
      </c>
      <c r="N2739" s="7">
        <v>39</v>
      </c>
    </row>
    <row r="2740" spans="1:14" x14ac:dyDescent="0.3">
      <c r="A2740" s="7">
        <v>76</v>
      </c>
      <c r="B2740" t="s">
        <v>9851</v>
      </c>
      <c r="M2740" t="s">
        <v>9678</v>
      </c>
      <c r="N2740" s="7">
        <v>36</v>
      </c>
    </row>
    <row r="2741" spans="1:14" x14ac:dyDescent="0.3">
      <c r="A2741" s="7">
        <v>85</v>
      </c>
      <c r="B2741" t="s">
        <v>9861</v>
      </c>
      <c r="M2741" t="s">
        <v>9673</v>
      </c>
      <c r="N2741" s="7">
        <v>33</v>
      </c>
    </row>
    <row r="2742" spans="1:14" x14ac:dyDescent="0.3">
      <c r="A2742" s="7">
        <v>96</v>
      </c>
      <c r="B2742" t="s">
        <v>9869</v>
      </c>
      <c r="M2742" t="s">
        <v>9675</v>
      </c>
      <c r="N2742" s="7">
        <v>31</v>
      </c>
    </row>
    <row r="2743" spans="1:14" x14ac:dyDescent="0.3">
      <c r="A2743" s="7">
        <v>40</v>
      </c>
      <c r="B2743" t="s">
        <v>9842</v>
      </c>
      <c r="M2743" t="s">
        <v>9641</v>
      </c>
      <c r="N2743" s="7">
        <v>30</v>
      </c>
    </row>
    <row r="2744" spans="1:14" x14ac:dyDescent="0.3">
      <c r="A2744" s="7">
        <v>42</v>
      </c>
      <c r="B2744" t="s">
        <v>9844</v>
      </c>
      <c r="M2744" t="s">
        <v>9631</v>
      </c>
      <c r="N2744" s="7">
        <v>30</v>
      </c>
    </row>
    <row r="2745" spans="1:14" x14ac:dyDescent="0.3">
      <c r="A2745" s="7">
        <v>7</v>
      </c>
      <c r="B2745" t="s">
        <v>9778</v>
      </c>
      <c r="M2745" t="s">
        <v>9623</v>
      </c>
      <c r="N2745" s="7">
        <v>26</v>
      </c>
    </row>
    <row r="2746" spans="1:14" x14ac:dyDescent="0.3">
      <c r="A2746" s="7">
        <v>67</v>
      </c>
      <c r="B2746" t="s">
        <v>9817</v>
      </c>
      <c r="M2746" t="s">
        <v>9818</v>
      </c>
      <c r="N2746" s="7">
        <v>25</v>
      </c>
    </row>
    <row r="2747" spans="1:14" x14ac:dyDescent="0.3">
      <c r="A2747" s="7">
        <v>93</v>
      </c>
      <c r="B2747" t="s">
        <v>9867</v>
      </c>
      <c r="M2747" t="s">
        <v>9665</v>
      </c>
      <c r="N2747" s="7">
        <v>25</v>
      </c>
    </row>
    <row r="2748" spans="1:14" x14ac:dyDescent="0.3">
      <c r="A2748" s="7">
        <v>29</v>
      </c>
      <c r="B2748" t="s">
        <v>9832</v>
      </c>
      <c r="M2748" t="s">
        <v>9611</v>
      </c>
      <c r="N2748" s="7">
        <v>24</v>
      </c>
    </row>
    <row r="2749" spans="1:14" x14ac:dyDescent="0.3">
      <c r="A2749" s="7">
        <v>43</v>
      </c>
      <c r="B2749" t="s">
        <v>9845</v>
      </c>
      <c r="M2749" t="s">
        <v>9745</v>
      </c>
      <c r="N2749" s="7">
        <v>24</v>
      </c>
    </row>
    <row r="2750" spans="1:14" x14ac:dyDescent="0.3">
      <c r="A2750" s="7">
        <v>53</v>
      </c>
      <c r="B2750" t="s">
        <v>9804</v>
      </c>
      <c r="M2750" t="s">
        <v>9634</v>
      </c>
      <c r="N2750" s="7">
        <v>24</v>
      </c>
    </row>
    <row r="2751" spans="1:14" x14ac:dyDescent="0.3">
      <c r="A2751" s="7">
        <v>99</v>
      </c>
      <c r="B2751" t="s">
        <v>9872</v>
      </c>
      <c r="M2751" t="s">
        <v>9629</v>
      </c>
      <c r="N2751" s="7">
        <v>23</v>
      </c>
    </row>
    <row r="2752" spans="1:14" x14ac:dyDescent="0.3">
      <c r="A2752" s="7">
        <v>79</v>
      </c>
      <c r="B2752" t="s">
        <v>9855</v>
      </c>
      <c r="M2752" t="s">
        <v>9713</v>
      </c>
      <c r="N2752" s="7">
        <v>21</v>
      </c>
    </row>
    <row r="2753" spans="1:14" x14ac:dyDescent="0.3">
      <c r="A2753" s="7">
        <v>81</v>
      </c>
      <c r="B2753" t="s">
        <v>9857</v>
      </c>
      <c r="M2753" t="s">
        <v>9658</v>
      </c>
      <c r="N2753" s="7">
        <v>20</v>
      </c>
    </row>
    <row r="2754" spans="1:14" x14ac:dyDescent="0.3">
      <c r="A2754" s="7">
        <v>44</v>
      </c>
      <c r="B2754" t="s">
        <v>9794</v>
      </c>
      <c r="M2754" t="s">
        <v>9746</v>
      </c>
      <c r="N2754" s="7">
        <v>19</v>
      </c>
    </row>
    <row r="2755" spans="1:14" x14ac:dyDescent="0.3">
      <c r="A2755" s="7">
        <v>88</v>
      </c>
      <c r="B2755" t="s">
        <v>9864</v>
      </c>
      <c r="M2755" t="s">
        <v>9618</v>
      </c>
      <c r="N2755" s="7">
        <v>19</v>
      </c>
    </row>
    <row r="2756" spans="1:14" x14ac:dyDescent="0.3">
      <c r="A2756" s="7">
        <v>5</v>
      </c>
      <c r="B2756" t="s">
        <v>9775</v>
      </c>
      <c r="M2756" t="s">
        <v>9602</v>
      </c>
      <c r="N2756" s="7">
        <v>16</v>
      </c>
    </row>
    <row r="2757" spans="1:14" x14ac:dyDescent="0.3">
      <c r="A2757" s="7">
        <v>25</v>
      </c>
      <c r="B2757" t="s">
        <v>9826</v>
      </c>
      <c r="M2757" t="s">
        <v>9827</v>
      </c>
      <c r="N2757" s="7">
        <v>16</v>
      </c>
    </row>
    <row r="2758" spans="1:14" x14ac:dyDescent="0.3">
      <c r="A2758" s="7">
        <v>89</v>
      </c>
      <c r="B2758" t="s">
        <v>9865</v>
      </c>
      <c r="M2758" t="s">
        <v>9877</v>
      </c>
      <c r="N2758" s="7">
        <v>16</v>
      </c>
    </row>
    <row r="2759" spans="1:14" x14ac:dyDescent="0.3">
      <c r="A2759" s="7">
        <v>3</v>
      </c>
      <c r="B2759" t="s">
        <v>9773</v>
      </c>
      <c r="M2759" t="s">
        <v>9661</v>
      </c>
      <c r="N2759" s="7">
        <v>14</v>
      </c>
    </row>
    <row r="2760" spans="1:14" x14ac:dyDescent="0.3">
      <c r="A2760" s="7">
        <v>86</v>
      </c>
      <c r="B2760" t="s">
        <v>9863</v>
      </c>
      <c r="M2760" t="s">
        <v>9622</v>
      </c>
      <c r="N2760" s="7">
        <v>14</v>
      </c>
    </row>
    <row r="2761" spans="1:14" x14ac:dyDescent="0.3">
      <c r="A2761" s="7">
        <v>33</v>
      </c>
      <c r="B2761" t="s">
        <v>9835</v>
      </c>
      <c r="M2761" t="s">
        <v>9644</v>
      </c>
      <c r="N2761" s="7">
        <v>13</v>
      </c>
    </row>
    <row r="2762" spans="1:14" x14ac:dyDescent="0.3">
      <c r="A2762" s="7">
        <v>24</v>
      </c>
      <c r="B2762" t="s">
        <v>9825</v>
      </c>
      <c r="M2762" t="s">
        <v>9892</v>
      </c>
      <c r="N2762" s="7">
        <v>12</v>
      </c>
    </row>
    <row r="2763" spans="1:14" x14ac:dyDescent="0.3">
      <c r="A2763" s="7">
        <v>34</v>
      </c>
      <c r="B2763" t="s">
        <v>9836</v>
      </c>
      <c r="M2763" t="s">
        <v>9637</v>
      </c>
      <c r="N2763" s="7">
        <v>12</v>
      </c>
    </row>
    <row r="2764" spans="1:14" x14ac:dyDescent="0.3">
      <c r="A2764" s="7">
        <v>54</v>
      </c>
      <c r="B2764" t="s">
        <v>9805</v>
      </c>
      <c r="M2764" t="s">
        <v>9806</v>
      </c>
      <c r="N2764" s="7">
        <v>12</v>
      </c>
    </row>
    <row r="2765" spans="1:14" x14ac:dyDescent="0.3">
      <c r="A2765" s="7">
        <v>74</v>
      </c>
      <c r="B2765" t="s">
        <v>9849</v>
      </c>
      <c r="M2765" t="s">
        <v>9879</v>
      </c>
      <c r="N2765" s="7">
        <v>12</v>
      </c>
    </row>
    <row r="2766" spans="1:14" x14ac:dyDescent="0.3">
      <c r="A2766" s="7">
        <v>20</v>
      </c>
      <c r="B2766" t="s">
        <v>9792</v>
      </c>
      <c r="M2766" t="s">
        <v>9627</v>
      </c>
      <c r="N2766" s="7">
        <v>11</v>
      </c>
    </row>
    <row r="2767" spans="1:14" x14ac:dyDescent="0.3">
      <c r="A2767" s="7">
        <v>52</v>
      </c>
      <c r="B2767" t="s">
        <v>9803</v>
      </c>
      <c r="M2767" t="s">
        <v>9882</v>
      </c>
      <c r="N2767" s="7">
        <v>11</v>
      </c>
    </row>
    <row r="2768" spans="1:14" x14ac:dyDescent="0.3">
      <c r="A2768" s="7">
        <v>14</v>
      </c>
      <c r="B2768" t="s">
        <v>9786</v>
      </c>
      <c r="M2768" t="s">
        <v>9667</v>
      </c>
      <c r="N2768" s="7">
        <v>10</v>
      </c>
    </row>
    <row r="2769" spans="1:14" x14ac:dyDescent="0.3">
      <c r="A2769" s="7">
        <v>35</v>
      </c>
      <c r="B2769" t="s">
        <v>9837</v>
      </c>
      <c r="M2769" t="s">
        <v>9749</v>
      </c>
      <c r="N2769" s="7">
        <v>10</v>
      </c>
    </row>
    <row r="2770" spans="1:14" x14ac:dyDescent="0.3">
      <c r="A2770" s="7">
        <v>46</v>
      </c>
      <c r="B2770" t="s">
        <v>9796</v>
      </c>
      <c r="M2770" t="s">
        <v>9680</v>
      </c>
      <c r="N2770" s="7">
        <v>10</v>
      </c>
    </row>
    <row r="2771" spans="1:14" x14ac:dyDescent="0.3">
      <c r="A2771" s="7">
        <v>71</v>
      </c>
      <c r="B2771" t="s">
        <v>9846</v>
      </c>
      <c r="M2771" t="s">
        <v>9726</v>
      </c>
      <c r="N2771" s="7">
        <v>10</v>
      </c>
    </row>
    <row r="2772" spans="1:14" x14ac:dyDescent="0.3">
      <c r="A2772" s="7">
        <v>73</v>
      </c>
      <c r="B2772" t="s">
        <v>9848</v>
      </c>
      <c r="M2772" t="s">
        <v>9614</v>
      </c>
      <c r="N2772" s="7">
        <v>10</v>
      </c>
    </row>
    <row r="2773" spans="1:14" x14ac:dyDescent="0.3">
      <c r="A2773" s="7">
        <v>75</v>
      </c>
      <c r="B2773" t="s">
        <v>9850</v>
      </c>
      <c r="M2773" t="s">
        <v>9603</v>
      </c>
      <c r="N2773" s="7">
        <v>10</v>
      </c>
    </row>
    <row r="2774" spans="1:14" x14ac:dyDescent="0.3">
      <c r="A2774" s="7">
        <v>11</v>
      </c>
      <c r="B2774" t="s">
        <v>9783</v>
      </c>
      <c r="M2774" t="s">
        <v>9687</v>
      </c>
      <c r="N2774" s="7">
        <v>9</v>
      </c>
    </row>
    <row r="2775" spans="1:14" x14ac:dyDescent="0.3">
      <c r="A2775" s="7">
        <v>13</v>
      </c>
      <c r="B2775" t="s">
        <v>9785</v>
      </c>
      <c r="M2775" t="s">
        <v>9757</v>
      </c>
      <c r="N2775" s="7">
        <v>9</v>
      </c>
    </row>
    <row r="2776" spans="1:14" x14ac:dyDescent="0.3">
      <c r="A2776" s="7">
        <v>38</v>
      </c>
      <c r="B2776" t="s">
        <v>9840</v>
      </c>
      <c r="M2776" t="s">
        <v>9649</v>
      </c>
      <c r="N2776" s="7">
        <v>9</v>
      </c>
    </row>
    <row r="2777" spans="1:14" x14ac:dyDescent="0.3">
      <c r="A2777" s="7">
        <v>57</v>
      </c>
      <c r="B2777" t="s">
        <v>9811</v>
      </c>
      <c r="M2777" t="s">
        <v>9769</v>
      </c>
      <c r="N2777" s="7">
        <v>9</v>
      </c>
    </row>
    <row r="2778" spans="1:14" x14ac:dyDescent="0.3">
      <c r="A2778" s="7">
        <v>61</v>
      </c>
      <c r="B2778" t="s">
        <v>9815</v>
      </c>
      <c r="M2778" t="s">
        <v>9743</v>
      </c>
      <c r="N2778" s="7">
        <v>9</v>
      </c>
    </row>
    <row r="2779" spans="1:14" x14ac:dyDescent="0.3">
      <c r="A2779" s="7">
        <v>90</v>
      </c>
      <c r="B2779" t="s">
        <v>9866</v>
      </c>
      <c r="M2779" t="s">
        <v>9671</v>
      </c>
      <c r="N2779" s="7">
        <v>9</v>
      </c>
    </row>
    <row r="2780" spans="1:14" x14ac:dyDescent="0.3">
      <c r="A2780" s="7">
        <v>16</v>
      </c>
      <c r="B2780" t="s">
        <v>9788</v>
      </c>
      <c r="M2780" t="s">
        <v>9752</v>
      </c>
      <c r="N2780" s="7">
        <v>8</v>
      </c>
    </row>
    <row r="2781" spans="1:14" x14ac:dyDescent="0.3">
      <c r="A2781" s="7">
        <v>21</v>
      </c>
      <c r="B2781" t="s">
        <v>9793</v>
      </c>
      <c r="M2781" t="s">
        <v>9878</v>
      </c>
      <c r="N2781" s="7">
        <v>7</v>
      </c>
    </row>
    <row r="2782" spans="1:14" x14ac:dyDescent="0.3">
      <c r="A2782" s="7">
        <v>45</v>
      </c>
      <c r="B2782" t="s">
        <v>9795</v>
      </c>
      <c r="M2782" t="s">
        <v>9744</v>
      </c>
      <c r="N2782" s="7">
        <v>7</v>
      </c>
    </row>
    <row r="2783" spans="1:14" x14ac:dyDescent="0.3">
      <c r="A2783" s="7">
        <v>69</v>
      </c>
      <c r="B2783" t="s">
        <v>9821</v>
      </c>
      <c r="M2783" t="s">
        <v>9820</v>
      </c>
      <c r="N2783" s="7">
        <v>7</v>
      </c>
    </row>
    <row r="2784" spans="1:14" x14ac:dyDescent="0.3">
      <c r="A2784" s="7">
        <v>94</v>
      </c>
      <c r="B2784" t="s">
        <v>9868</v>
      </c>
      <c r="M2784" t="s">
        <v>9626</v>
      </c>
      <c r="N2784" s="7">
        <v>7</v>
      </c>
    </row>
    <row r="2785" spans="1:14" x14ac:dyDescent="0.3">
      <c r="A2785" s="7">
        <v>100</v>
      </c>
      <c r="B2785" t="s">
        <v>9885</v>
      </c>
      <c r="M2785" t="s">
        <v>9884</v>
      </c>
      <c r="N2785" s="7">
        <v>7</v>
      </c>
    </row>
    <row r="2786" spans="1:14" x14ac:dyDescent="0.3">
      <c r="A2786" s="7">
        <v>105</v>
      </c>
      <c r="B2786" t="s">
        <v>9876</v>
      </c>
      <c r="M2786" t="s">
        <v>9612</v>
      </c>
      <c r="N2786" s="7">
        <v>7</v>
      </c>
    </row>
    <row r="2787" spans="1:14" x14ac:dyDescent="0.3">
      <c r="A2787" s="7">
        <v>1</v>
      </c>
      <c r="B2787" t="s">
        <v>9771</v>
      </c>
      <c r="M2787" t="s">
        <v>9760</v>
      </c>
      <c r="N2787" s="7">
        <v>6</v>
      </c>
    </row>
    <row r="2788" spans="1:14" x14ac:dyDescent="0.3">
      <c r="A2788" s="7">
        <v>23</v>
      </c>
      <c r="B2788" t="s">
        <v>9824</v>
      </c>
      <c r="M2788" t="s">
        <v>9616</v>
      </c>
      <c r="N2788" s="7">
        <v>5</v>
      </c>
    </row>
    <row r="2789" spans="1:14" x14ac:dyDescent="0.3">
      <c r="A2789" s="7">
        <v>31</v>
      </c>
      <c r="B2789" t="s">
        <v>9833</v>
      </c>
      <c r="M2789" t="s">
        <v>9645</v>
      </c>
      <c r="N2789" s="7">
        <v>5</v>
      </c>
    </row>
    <row r="2790" spans="1:14" x14ac:dyDescent="0.3">
      <c r="A2790" s="7">
        <v>62</v>
      </c>
      <c r="B2790" t="s">
        <v>9816</v>
      </c>
      <c r="M2790" t="s">
        <v>9639</v>
      </c>
      <c r="N2790" s="7">
        <v>5</v>
      </c>
    </row>
    <row r="2791" spans="1:14" x14ac:dyDescent="0.3">
      <c r="A2791" s="7">
        <v>95</v>
      </c>
      <c r="B2791" t="s">
        <v>9886</v>
      </c>
      <c r="M2791" t="s">
        <v>9887</v>
      </c>
      <c r="N2791" s="7">
        <v>5</v>
      </c>
    </row>
    <row r="2792" spans="1:14" x14ac:dyDescent="0.3">
      <c r="A2792" s="7">
        <v>6</v>
      </c>
      <c r="B2792" t="s">
        <v>9776</v>
      </c>
      <c r="M2792" t="s">
        <v>9777</v>
      </c>
      <c r="N2792" s="7">
        <v>4</v>
      </c>
    </row>
    <row r="2793" spans="1:14" x14ac:dyDescent="0.3">
      <c r="A2793" s="7">
        <v>8</v>
      </c>
      <c r="B2793" t="s">
        <v>9779</v>
      </c>
      <c r="M2793" t="s">
        <v>9642</v>
      </c>
      <c r="N2793" s="7">
        <v>4</v>
      </c>
    </row>
    <row r="2794" spans="1:14" x14ac:dyDescent="0.3">
      <c r="A2794" s="7">
        <v>10</v>
      </c>
      <c r="B2794" t="s">
        <v>9782</v>
      </c>
      <c r="M2794" t="s">
        <v>9676</v>
      </c>
      <c r="N2794" s="7">
        <v>4</v>
      </c>
    </row>
    <row r="2795" spans="1:14" x14ac:dyDescent="0.3">
      <c r="A2795" s="7">
        <v>32</v>
      </c>
      <c r="B2795" t="s">
        <v>9834</v>
      </c>
      <c r="M2795" t="s">
        <v>9605</v>
      </c>
      <c r="N2795" s="7">
        <v>4</v>
      </c>
    </row>
    <row r="2796" spans="1:14" x14ac:dyDescent="0.3">
      <c r="A2796" s="7">
        <v>49</v>
      </c>
      <c r="B2796" t="s">
        <v>9799</v>
      </c>
      <c r="M2796" t="s">
        <v>9638</v>
      </c>
      <c r="N2796" s="7">
        <v>4</v>
      </c>
    </row>
    <row r="2797" spans="1:14" x14ac:dyDescent="0.3">
      <c r="A2797" s="7">
        <v>58</v>
      </c>
      <c r="B2797" t="s">
        <v>9812</v>
      </c>
      <c r="M2797" t="s">
        <v>9635</v>
      </c>
      <c r="N2797" s="7">
        <v>4</v>
      </c>
    </row>
    <row r="2798" spans="1:14" x14ac:dyDescent="0.3">
      <c r="A2798" s="7">
        <v>70</v>
      </c>
      <c r="B2798" t="s">
        <v>9822</v>
      </c>
      <c r="M2798" t="s">
        <v>9624</v>
      </c>
      <c r="N2798" s="7">
        <v>4</v>
      </c>
    </row>
    <row r="2799" spans="1:14" x14ac:dyDescent="0.3">
      <c r="A2799" s="7">
        <v>92</v>
      </c>
      <c r="B2799" t="s">
        <v>9888</v>
      </c>
      <c r="M2799" t="s">
        <v>9880</v>
      </c>
      <c r="N2799" s="7">
        <v>4</v>
      </c>
    </row>
    <row r="2800" spans="1:14" x14ac:dyDescent="0.3">
      <c r="A2800" s="7">
        <v>17</v>
      </c>
      <c r="B2800" t="s">
        <v>9789</v>
      </c>
      <c r="M2800" t="s">
        <v>9753</v>
      </c>
      <c r="N2800" s="7">
        <v>3</v>
      </c>
    </row>
    <row r="2801" spans="1:14" x14ac:dyDescent="0.3">
      <c r="A2801" s="7">
        <v>18</v>
      </c>
      <c r="B2801" t="s">
        <v>9790</v>
      </c>
      <c r="M2801" t="s">
        <v>9754</v>
      </c>
      <c r="N2801" s="7">
        <v>3</v>
      </c>
    </row>
    <row r="2802" spans="1:14" x14ac:dyDescent="0.3">
      <c r="A2802" s="7">
        <v>37</v>
      </c>
      <c r="B2802" t="s">
        <v>9839</v>
      </c>
      <c r="M2802" t="s">
        <v>9650</v>
      </c>
      <c r="N2802" s="7">
        <v>3</v>
      </c>
    </row>
    <row r="2803" spans="1:14" x14ac:dyDescent="0.3">
      <c r="A2803" s="7">
        <v>39</v>
      </c>
      <c r="B2803" t="s">
        <v>9841</v>
      </c>
      <c r="M2803" t="s">
        <v>9643</v>
      </c>
      <c r="N2803" s="7">
        <v>3</v>
      </c>
    </row>
    <row r="2804" spans="1:14" x14ac:dyDescent="0.3">
      <c r="A2804" s="7">
        <v>47</v>
      </c>
      <c r="B2804" t="s">
        <v>9797</v>
      </c>
      <c r="M2804" t="s">
        <v>9652</v>
      </c>
      <c r="N2804" s="7">
        <v>3</v>
      </c>
    </row>
    <row r="2805" spans="1:14" x14ac:dyDescent="0.3">
      <c r="A2805" s="7">
        <v>50</v>
      </c>
      <c r="B2805" t="s">
        <v>9801</v>
      </c>
      <c r="M2805" t="s">
        <v>9800</v>
      </c>
      <c r="N2805" s="7">
        <v>3</v>
      </c>
    </row>
    <row r="2806" spans="1:14" x14ac:dyDescent="0.3">
      <c r="A2806" s="7">
        <v>56</v>
      </c>
      <c r="B2806" t="s">
        <v>9809</v>
      </c>
      <c r="M2806" t="s">
        <v>9810</v>
      </c>
      <c r="N2806" s="7">
        <v>3</v>
      </c>
    </row>
    <row r="2807" spans="1:14" x14ac:dyDescent="0.3">
      <c r="A2807" s="7">
        <v>77</v>
      </c>
      <c r="B2807" t="s">
        <v>9852</v>
      </c>
      <c r="M2807" t="s">
        <v>9625</v>
      </c>
      <c r="N2807" s="7">
        <v>3</v>
      </c>
    </row>
    <row r="2808" spans="1:14" x14ac:dyDescent="0.3">
      <c r="A2808" s="7">
        <v>80</v>
      </c>
      <c r="B2808" t="s">
        <v>9856</v>
      </c>
      <c r="M2808" t="s">
        <v>9651</v>
      </c>
      <c r="N2808" s="7">
        <v>3</v>
      </c>
    </row>
    <row r="2809" spans="1:14" x14ac:dyDescent="0.3">
      <c r="A2809" s="7">
        <v>97</v>
      </c>
      <c r="B2809" t="s">
        <v>9870</v>
      </c>
      <c r="M2809" t="s">
        <v>9620</v>
      </c>
      <c r="N2809" s="7">
        <v>3</v>
      </c>
    </row>
    <row r="2810" spans="1:14" x14ac:dyDescent="0.3">
      <c r="A2810" s="7">
        <v>101</v>
      </c>
      <c r="B2810" t="s">
        <v>9873</v>
      </c>
      <c r="M2810" t="s">
        <v>9683</v>
      </c>
      <c r="N2810" s="7">
        <v>3</v>
      </c>
    </row>
    <row r="2811" spans="1:14" x14ac:dyDescent="0.3">
      <c r="A2811" s="7">
        <v>2</v>
      </c>
      <c r="B2811" t="s">
        <v>9772</v>
      </c>
      <c r="M2811" t="s">
        <v>9606</v>
      </c>
      <c r="N2811" s="7">
        <v>2</v>
      </c>
    </row>
    <row r="2812" spans="1:14" x14ac:dyDescent="0.3">
      <c r="A2812" s="7">
        <v>26</v>
      </c>
      <c r="B2812" t="s">
        <v>9828</v>
      </c>
      <c r="M2812" t="s">
        <v>9829</v>
      </c>
      <c r="N2812" s="7">
        <v>2</v>
      </c>
    </row>
    <row r="2813" spans="1:14" x14ac:dyDescent="0.3">
      <c r="A2813" s="7">
        <v>36</v>
      </c>
      <c r="B2813" t="s">
        <v>9838</v>
      </c>
      <c r="M2813" t="s">
        <v>9648</v>
      </c>
      <c r="N2813" s="7">
        <v>2</v>
      </c>
    </row>
    <row r="2814" spans="1:14" x14ac:dyDescent="0.3">
      <c r="A2814" s="7">
        <v>55</v>
      </c>
      <c r="B2814" t="s">
        <v>9807</v>
      </c>
      <c r="M2814" t="s">
        <v>9808</v>
      </c>
      <c r="N2814" s="7">
        <v>2</v>
      </c>
    </row>
    <row r="2815" spans="1:14" x14ac:dyDescent="0.3">
      <c r="A2815" s="7">
        <v>102</v>
      </c>
      <c r="B2815" t="s">
        <v>9874</v>
      </c>
      <c r="M2815" t="s">
        <v>9632</v>
      </c>
      <c r="N2815" s="7">
        <v>2</v>
      </c>
    </row>
    <row r="2816" spans="1:14" x14ac:dyDescent="0.3">
      <c r="A2816" s="7">
        <v>103</v>
      </c>
      <c r="B2816" t="s">
        <v>9889</v>
      </c>
      <c r="M2816" t="s">
        <v>9890</v>
      </c>
      <c r="N2816" s="7">
        <v>2</v>
      </c>
    </row>
    <row r="2817" spans="1:14" x14ac:dyDescent="0.3">
      <c r="A2817" s="7">
        <v>59</v>
      </c>
      <c r="B2817" t="s">
        <v>9813</v>
      </c>
      <c r="M2817" t="s">
        <v>9691</v>
      </c>
      <c r="N2817" s="7">
        <v>1</v>
      </c>
    </row>
    <row r="2820" spans="1:14" x14ac:dyDescent="0.3">
      <c r="A2820" s="8" t="s">
        <v>9897</v>
      </c>
      <c r="B2820" s="8" t="s">
        <v>9898</v>
      </c>
      <c r="C2820" s="8"/>
      <c r="D2820" s="8"/>
      <c r="E2820" s="8"/>
      <c r="F2820" s="8"/>
      <c r="G2820" s="8"/>
      <c r="H2820" s="8"/>
      <c r="I2820" s="8"/>
      <c r="J2820" s="8"/>
      <c r="K2820" s="8"/>
      <c r="L2820" s="8"/>
      <c r="M2820" s="8" t="s">
        <v>9899</v>
      </c>
      <c r="N2820" s="8" t="s">
        <v>9900</v>
      </c>
    </row>
    <row r="2821" spans="1:14" x14ac:dyDescent="0.3">
      <c r="A2821" s="4">
        <v>1</v>
      </c>
      <c r="B2821" s="6" t="s">
        <v>9771</v>
      </c>
      <c r="C2821" s="6"/>
      <c r="D2821" s="6"/>
      <c r="E2821" s="6"/>
      <c r="F2821" s="6"/>
      <c r="G2821" s="6"/>
      <c r="H2821" s="6"/>
      <c r="I2821" s="6"/>
      <c r="J2821" s="6"/>
      <c r="K2821" s="6"/>
      <c r="L2821" s="6"/>
      <c r="M2821" s="6" t="s">
        <v>9760</v>
      </c>
      <c r="N2821" s="4">
        <f>COUNTIF($N$2:$N$2509,"AidBH")</f>
        <v>6</v>
      </c>
    </row>
    <row r="2822" spans="1:14" x14ac:dyDescent="0.3">
      <c r="A2822" s="4">
        <v>3</v>
      </c>
      <c r="B2822" s="6" t="s">
        <v>9773</v>
      </c>
      <c r="C2822" s="6"/>
      <c r="D2822" s="6"/>
      <c r="E2822" s="6"/>
      <c r="F2822" s="6"/>
      <c r="G2822" s="6"/>
      <c r="H2822" s="6"/>
      <c r="I2822" s="6"/>
      <c r="J2822" s="6"/>
      <c r="K2822" s="6"/>
      <c r="L2822" s="6"/>
      <c r="M2822" s="6" t="s">
        <v>9661</v>
      </c>
      <c r="N2822" s="4">
        <f>COUNTIF($N$2:$N$2509,"BarBH")</f>
        <v>14</v>
      </c>
    </row>
    <row r="2823" spans="1:14" x14ac:dyDescent="0.3">
      <c r="A2823" s="4">
        <v>4</v>
      </c>
      <c r="B2823" s="6" t="s">
        <v>9774</v>
      </c>
      <c r="C2823" s="6"/>
      <c r="D2823" s="6"/>
      <c r="E2823" s="6"/>
      <c r="F2823" s="6"/>
      <c r="G2823" s="6"/>
      <c r="H2823" s="6"/>
      <c r="I2823" s="6"/>
      <c r="J2823" s="6"/>
      <c r="K2823" s="6"/>
      <c r="L2823" s="6"/>
      <c r="M2823" s="6" t="s">
        <v>9666</v>
      </c>
      <c r="N2823" s="4">
        <f>COUNTIF($N$2:$N$2509,"BattBH")</f>
        <v>224</v>
      </c>
    </row>
    <row r="2824" spans="1:14" x14ac:dyDescent="0.3">
      <c r="A2824" s="4">
        <v>10</v>
      </c>
      <c r="B2824" s="6" t="s">
        <v>9782</v>
      </c>
      <c r="C2824" s="6"/>
      <c r="D2824" s="6"/>
      <c r="E2824" s="6"/>
      <c r="F2824" s="6"/>
      <c r="G2824" s="6"/>
      <c r="H2824" s="6"/>
      <c r="I2824" s="6"/>
      <c r="J2824" s="6"/>
      <c r="K2824" s="6"/>
      <c r="L2824" s="6"/>
      <c r="M2824" s="6" t="s">
        <v>9676</v>
      </c>
      <c r="N2824" s="4">
        <f>COUNTIF($N$2:$N$2509,"BFBH")</f>
        <v>4</v>
      </c>
    </row>
    <row r="2825" spans="1:14" x14ac:dyDescent="0.3">
      <c r="A2825" s="4">
        <v>11</v>
      </c>
      <c r="B2825" s="6" t="s">
        <v>9783</v>
      </c>
      <c r="C2825" s="6"/>
      <c r="D2825" s="6"/>
      <c r="E2825" s="6"/>
      <c r="F2825" s="6"/>
      <c r="G2825" s="6"/>
      <c r="H2825" s="6"/>
      <c r="I2825" s="6"/>
      <c r="J2825" s="6"/>
      <c r="K2825" s="6"/>
      <c r="L2825" s="6"/>
      <c r="M2825" s="6" t="s">
        <v>9687</v>
      </c>
      <c r="N2825" s="4">
        <f>COUNTIF($N$2:$N$2509,"BHBH")</f>
        <v>8</v>
      </c>
    </row>
    <row r="2826" spans="1:14" x14ac:dyDescent="0.3">
      <c r="A2826" s="4">
        <v>12</v>
      </c>
      <c r="B2826" s="6" t="s">
        <v>9784</v>
      </c>
      <c r="C2826" s="6"/>
      <c r="D2826" s="6"/>
      <c r="E2826" s="6"/>
      <c r="F2826" s="6"/>
      <c r="G2826" s="6"/>
      <c r="H2826" s="6"/>
      <c r="I2826" s="6"/>
      <c r="J2826" s="6"/>
      <c r="K2826" s="6"/>
      <c r="L2826" s="6"/>
      <c r="M2826" s="6" t="s">
        <v>9597</v>
      </c>
      <c r="N2826" s="4">
        <f>COUNTIF($N$2:$N$2509,"BHBmb")</f>
        <v>86</v>
      </c>
    </row>
    <row r="2827" spans="1:14" x14ac:dyDescent="0.3">
      <c r="A2827" s="4">
        <v>14</v>
      </c>
      <c r="B2827" s="6" t="s">
        <v>9786</v>
      </c>
      <c r="C2827" s="6"/>
      <c r="D2827" s="6"/>
      <c r="E2827" s="6"/>
      <c r="F2827" s="6"/>
      <c r="G2827" s="6"/>
      <c r="H2827" s="6"/>
      <c r="I2827" s="6"/>
      <c r="J2827" s="6"/>
      <c r="K2827" s="6"/>
      <c r="L2827" s="6"/>
      <c r="M2827" s="6" t="s">
        <v>9667</v>
      </c>
      <c r="N2827" s="4">
        <f>COUNTIF($N$2:$N$2509,"BnkBH")</f>
        <v>10</v>
      </c>
    </row>
    <row r="2828" spans="1:14" x14ac:dyDescent="0.3">
      <c r="A2828" s="4">
        <v>15</v>
      </c>
      <c r="B2828" s="6" t="s">
        <v>9787</v>
      </c>
      <c r="C2828" s="6"/>
      <c r="D2828" s="6"/>
      <c r="E2828" s="6"/>
      <c r="F2828" s="6"/>
      <c r="G2828" s="6"/>
      <c r="H2828" s="6"/>
      <c r="I2828" s="6"/>
      <c r="J2828" s="6"/>
      <c r="K2828" s="6"/>
      <c r="L2828" s="6"/>
      <c r="M2828" s="6" t="s">
        <v>9716</v>
      </c>
      <c r="N2828" s="4">
        <f>COUNTIF($N$2:$N$2509,"CamBH")</f>
        <v>71</v>
      </c>
    </row>
    <row r="2829" spans="1:14" x14ac:dyDescent="0.3">
      <c r="A2829" s="4">
        <v>16</v>
      </c>
      <c r="B2829" s="6" t="s">
        <v>9788</v>
      </c>
      <c r="C2829" s="6"/>
      <c r="D2829" s="6"/>
      <c r="E2829" s="6"/>
      <c r="F2829" s="6"/>
      <c r="G2829" s="6"/>
      <c r="H2829" s="6"/>
      <c r="I2829" s="6"/>
      <c r="J2829" s="6"/>
      <c r="K2829" s="6"/>
      <c r="L2829" s="6"/>
      <c r="M2829" s="6" t="s">
        <v>9752</v>
      </c>
      <c r="N2829" s="4">
        <f>COUNTIF($N$2:$N$2509,"CamMilBH")</f>
        <v>8</v>
      </c>
    </row>
    <row r="2830" spans="1:14" x14ac:dyDescent="0.3">
      <c r="A2830" s="4">
        <v>17</v>
      </c>
      <c r="B2830" s="6" t="s">
        <v>9789</v>
      </c>
      <c r="C2830" s="6"/>
      <c r="D2830" s="6"/>
      <c r="E2830" s="6"/>
      <c r="F2830" s="6"/>
      <c r="G2830" s="6"/>
      <c r="H2830" s="6"/>
      <c r="I2830" s="6"/>
      <c r="J2830" s="6"/>
      <c r="K2830" s="6"/>
      <c r="L2830" s="6"/>
      <c r="M2830" s="6" t="s">
        <v>9753</v>
      </c>
      <c r="N2830" s="4">
        <f>COUNTIF($N$2:$N$2509,"CamMktBH")</f>
        <v>3</v>
      </c>
    </row>
    <row r="2831" spans="1:14" x14ac:dyDescent="0.3">
      <c r="A2831" s="4">
        <v>18</v>
      </c>
      <c r="B2831" s="6" t="s">
        <v>9790</v>
      </c>
      <c r="C2831" s="6"/>
      <c r="D2831" s="6"/>
      <c r="E2831" s="6"/>
      <c r="F2831" s="6"/>
      <c r="G2831" s="6"/>
      <c r="H2831" s="6"/>
      <c r="I2831" s="6"/>
      <c r="J2831" s="6"/>
      <c r="K2831" s="6"/>
      <c r="L2831" s="6"/>
      <c r="M2831" s="6" t="s">
        <v>9754</v>
      </c>
      <c r="N2831" s="4">
        <f>COUNTIF($N$2:$N$2509,"CamMsqBH")</f>
        <v>3</v>
      </c>
    </row>
    <row r="2832" spans="1:14" x14ac:dyDescent="0.3">
      <c r="A2832" s="4">
        <v>19</v>
      </c>
      <c r="B2832" s="6" t="s">
        <v>9791</v>
      </c>
      <c r="C2832" s="6"/>
      <c r="D2832" s="6"/>
      <c r="E2832" s="6"/>
      <c r="F2832" s="6"/>
      <c r="G2832" s="6"/>
      <c r="H2832" s="6"/>
      <c r="I2832" s="6"/>
      <c r="J2832" s="6"/>
      <c r="K2832" s="6"/>
      <c r="L2832" s="6"/>
      <c r="M2832" s="6" t="s">
        <v>9654</v>
      </c>
      <c r="N2832" s="4">
        <f>COUNTIF($N$2:$N$2509,"ChBH")</f>
        <v>50</v>
      </c>
    </row>
    <row r="2833" spans="1:14" x14ac:dyDescent="0.3">
      <c r="A2833" s="4">
        <v>22</v>
      </c>
      <c r="B2833" s="6" t="s">
        <v>9823</v>
      </c>
      <c r="C2833" s="6"/>
      <c r="D2833" s="6"/>
      <c r="E2833" s="6"/>
      <c r="F2833" s="6"/>
      <c r="G2833" s="6"/>
      <c r="H2833" s="6"/>
      <c r="I2833" s="6"/>
      <c r="J2833" s="6"/>
      <c r="K2833" s="6"/>
      <c r="L2833" s="6"/>
      <c r="M2833" s="6" t="s">
        <v>9656</v>
      </c>
      <c r="N2833" s="4">
        <f>COUNTIF($N$2:$N$2509,"CivBH")</f>
        <v>87</v>
      </c>
    </row>
    <row r="2834" spans="1:14" x14ac:dyDescent="0.3">
      <c r="A2834" s="4">
        <v>25</v>
      </c>
      <c r="B2834" s="6" t="s">
        <v>9826</v>
      </c>
      <c r="C2834" s="6"/>
      <c r="D2834" s="6"/>
      <c r="E2834" s="6"/>
      <c r="F2834" s="6"/>
      <c r="G2834" s="6"/>
      <c r="H2834" s="6"/>
      <c r="I2834" s="6"/>
      <c r="J2834" s="6"/>
      <c r="K2834" s="6"/>
      <c r="L2834" s="6"/>
      <c r="M2834" s="6" t="s">
        <v>9827</v>
      </c>
      <c r="N2834" s="4">
        <f>COUNTIF($N$2:$N$2509,"CJtfBh")</f>
        <v>16</v>
      </c>
    </row>
    <row r="2835" spans="1:14" x14ac:dyDescent="0.3">
      <c r="A2835" s="4">
        <v>27</v>
      </c>
      <c r="B2835" s="6" t="s">
        <v>9830</v>
      </c>
      <c r="C2835" s="6"/>
      <c r="D2835" s="6"/>
      <c r="E2835" s="6"/>
      <c r="F2835" s="6"/>
      <c r="G2835" s="6"/>
      <c r="H2835" s="6"/>
      <c r="I2835" s="6"/>
      <c r="J2835" s="6"/>
      <c r="K2835" s="6"/>
      <c r="L2835" s="6"/>
      <c r="M2835" s="6" t="s">
        <v>9704</v>
      </c>
      <c r="N2835" s="4">
        <f>COUNTIF($N$2:$N$2509,"ComBH")</f>
        <v>291</v>
      </c>
    </row>
    <row r="2836" spans="1:14" x14ac:dyDescent="0.3">
      <c r="A2836" s="4">
        <v>35</v>
      </c>
      <c r="B2836" s="6" t="s">
        <v>9837</v>
      </c>
      <c r="C2836" s="6"/>
      <c r="D2836" s="6"/>
      <c r="E2836" s="6"/>
      <c r="F2836" s="6"/>
      <c r="G2836" s="6"/>
      <c r="H2836" s="6"/>
      <c r="I2836" s="6"/>
      <c r="J2836" s="6"/>
      <c r="K2836" s="6"/>
      <c r="L2836" s="6"/>
      <c r="M2836" s="6" t="s">
        <v>9749</v>
      </c>
      <c r="N2836" s="4">
        <f>COUNTIF($N$2:$N$2509,"ComtvBH")</f>
        <v>10</v>
      </c>
    </row>
    <row r="2837" spans="1:14" x14ac:dyDescent="0.3">
      <c r="A2837" s="4">
        <v>40</v>
      </c>
      <c r="B2837" s="6" t="s">
        <v>9842</v>
      </c>
      <c r="C2837" s="6"/>
      <c r="D2837" s="6"/>
      <c r="E2837" s="6"/>
      <c r="F2837" s="6"/>
      <c r="G2837" s="6"/>
      <c r="H2837" s="6"/>
      <c r="I2837" s="6"/>
      <c r="J2837" s="6"/>
      <c r="K2837" s="6"/>
      <c r="L2837" s="6"/>
      <c r="M2837" s="6" t="s">
        <v>9641</v>
      </c>
      <c r="N2837" s="4">
        <f>COUNTIF($N$2:$N$2509,"CTAfBH")</f>
        <v>30</v>
      </c>
    </row>
    <row r="2838" spans="1:14" x14ac:dyDescent="0.3">
      <c r="A2838" s="4">
        <v>43</v>
      </c>
      <c r="B2838" s="6" t="s">
        <v>9845</v>
      </c>
      <c r="C2838" s="6"/>
      <c r="D2838" s="6"/>
      <c r="E2838" s="6"/>
      <c r="F2838" s="6"/>
      <c r="G2838" s="6"/>
      <c r="H2838" s="6"/>
      <c r="I2838" s="6"/>
      <c r="J2838" s="6"/>
      <c r="K2838" s="6"/>
      <c r="L2838" s="6"/>
      <c r="M2838" s="6" t="s">
        <v>9745</v>
      </c>
      <c r="N2838" s="4">
        <f>COUNTIF($N$2:$N$2509,"CTCamBH")</f>
        <v>24</v>
      </c>
    </row>
    <row r="2839" spans="1:14" x14ac:dyDescent="0.3">
      <c r="A2839" s="4">
        <v>44</v>
      </c>
      <c r="B2839" s="6" t="s">
        <v>9794</v>
      </c>
      <c r="C2839" s="6"/>
      <c r="D2839" s="6"/>
      <c r="E2839" s="6"/>
      <c r="F2839" s="6"/>
      <c r="G2839" s="6"/>
      <c r="H2839" s="6"/>
      <c r="I2839" s="6"/>
      <c r="J2839" s="6"/>
      <c r="K2839" s="6"/>
      <c r="L2839" s="6"/>
      <c r="M2839" s="6" t="s">
        <v>9746</v>
      </c>
      <c r="N2839" s="4">
        <f>COUNTIF($N$2:$N$2509,"CTChdBH")</f>
        <v>19</v>
      </c>
    </row>
    <row r="2840" spans="1:14" x14ac:dyDescent="0.3">
      <c r="A2840" s="4">
        <v>45</v>
      </c>
      <c r="B2840" s="6" t="s">
        <v>9795</v>
      </c>
      <c r="C2840" s="6"/>
      <c r="D2840" s="6"/>
      <c r="E2840" s="6"/>
      <c r="F2840" s="6"/>
      <c r="G2840" s="6"/>
      <c r="H2840" s="6"/>
      <c r="I2840" s="6"/>
      <c r="J2840" s="6"/>
      <c r="K2840" s="6"/>
      <c r="L2840" s="6"/>
      <c r="M2840" s="6" t="s">
        <v>9744</v>
      </c>
      <c r="N2840" s="4">
        <f>COUNTIF($N$2:$N$2509,"CTCJtfBH")</f>
        <v>7</v>
      </c>
    </row>
    <row r="2841" spans="1:14" x14ac:dyDescent="0.3">
      <c r="A2841" s="4">
        <v>46</v>
      </c>
      <c r="B2841" s="6" t="s">
        <v>9796</v>
      </c>
      <c r="C2841" s="6"/>
      <c r="D2841" s="6"/>
      <c r="E2841" s="6"/>
      <c r="F2841" s="6"/>
      <c r="G2841" s="6"/>
      <c r="H2841" s="6"/>
      <c r="I2841" s="6"/>
      <c r="J2841" s="6"/>
      <c r="K2841" s="6"/>
      <c r="L2841" s="6"/>
      <c r="M2841" s="6" t="s">
        <v>9680</v>
      </c>
      <c r="N2841" s="4">
        <f>COUNTIF($N$2:$N$2509,"CTJtfBH")</f>
        <v>10</v>
      </c>
    </row>
    <row r="2842" spans="1:14" x14ac:dyDescent="0.3">
      <c r="A2842" s="4">
        <v>48</v>
      </c>
      <c r="B2842" s="6" t="s">
        <v>9798</v>
      </c>
      <c r="C2842" s="6"/>
      <c r="D2842" s="6"/>
      <c r="E2842" s="6"/>
      <c r="F2842" s="6"/>
      <c r="G2842" s="6"/>
      <c r="H2842" s="6"/>
      <c r="I2842" s="6"/>
      <c r="J2842" s="6"/>
      <c r="K2842" s="6"/>
      <c r="L2842" s="6"/>
      <c r="M2842" s="6" t="s">
        <v>9703</v>
      </c>
      <c r="N2842" s="4">
        <f>COUNTIF($N$2:$N$2509,"CTMilBH")</f>
        <v>196</v>
      </c>
    </row>
    <row r="2843" spans="1:14" x14ac:dyDescent="0.3">
      <c r="A2843" s="4">
        <v>50</v>
      </c>
      <c r="B2843" s="6" t="s">
        <v>9801</v>
      </c>
      <c r="C2843" s="6"/>
      <c r="D2843" s="6"/>
      <c r="E2843" s="6"/>
      <c r="F2843" s="6"/>
      <c r="G2843" s="6"/>
      <c r="H2843" s="6"/>
      <c r="I2843" s="6"/>
      <c r="J2843" s="6"/>
      <c r="K2843" s="6"/>
      <c r="L2843" s="6"/>
      <c r="M2843" s="6" t="s">
        <v>9896</v>
      </c>
      <c r="N2843" s="4">
        <f>COUNTIF($N$2:$N$2509,"CTMilBHIswap")</f>
        <v>0</v>
      </c>
    </row>
    <row r="2844" spans="1:14" x14ac:dyDescent="0.3">
      <c r="A2844" s="4">
        <v>54</v>
      </c>
      <c r="B2844" s="6" t="s">
        <v>9805</v>
      </c>
      <c r="C2844" s="6"/>
      <c r="D2844" s="6"/>
      <c r="E2844" s="6"/>
      <c r="F2844" s="6"/>
      <c r="G2844" s="6"/>
      <c r="H2844" s="6"/>
      <c r="I2844" s="6"/>
      <c r="J2844" s="6"/>
      <c r="K2844" s="6"/>
      <c r="L2844" s="6"/>
      <c r="M2844" s="6" t="s">
        <v>9806</v>
      </c>
      <c r="N2844" s="4">
        <f>COUNTIF($N$2:$N$2509,"CTMNJtfBH")</f>
        <v>12</v>
      </c>
    </row>
    <row r="2845" spans="1:14" x14ac:dyDescent="0.3">
      <c r="A2845" s="4">
        <v>55</v>
      </c>
      <c r="B2845" s="6" t="s">
        <v>9807</v>
      </c>
      <c r="C2845" s="6"/>
      <c r="D2845" s="6"/>
      <c r="E2845" s="6"/>
      <c r="F2845" s="6"/>
      <c r="G2845" s="6"/>
      <c r="H2845" s="6"/>
      <c r="I2845" s="6"/>
      <c r="J2845" s="6"/>
      <c r="K2845" s="6"/>
      <c r="L2845" s="6"/>
      <c r="M2845" s="6" t="s">
        <v>9806</v>
      </c>
      <c r="N2845" s="4">
        <f>COUNTIF($N$2:$N$2509,"CTMNJtfBHIswap")</f>
        <v>0</v>
      </c>
    </row>
    <row r="2846" spans="1:14" x14ac:dyDescent="0.3">
      <c r="A2846" s="4">
        <v>57</v>
      </c>
      <c r="B2846" s="6" t="s">
        <v>9811</v>
      </c>
      <c r="C2846" s="6"/>
      <c r="D2846" s="6"/>
      <c r="E2846" s="6"/>
      <c r="F2846" s="6"/>
      <c r="G2846" s="6"/>
      <c r="H2846" s="6"/>
      <c r="I2846" s="6"/>
      <c r="J2846" s="6"/>
      <c r="K2846" s="6"/>
      <c r="L2846" s="6"/>
      <c r="M2846" s="6" t="s">
        <v>9769</v>
      </c>
      <c r="N2846" s="4">
        <f>COUNTIF($N$2:$N$2509,"CTNigrBH")</f>
        <v>9</v>
      </c>
    </row>
    <row r="2847" spans="1:14" x14ac:dyDescent="0.3">
      <c r="A2847" s="4">
        <v>59</v>
      </c>
      <c r="B2847" s="6" t="s">
        <v>9813</v>
      </c>
      <c r="C2847" s="6"/>
      <c r="D2847" s="6"/>
      <c r="E2847" s="6"/>
      <c r="F2847" s="6"/>
      <c r="G2847" s="6"/>
      <c r="H2847" s="6"/>
      <c r="I2847" s="6"/>
      <c r="J2847" s="6"/>
      <c r="K2847" s="6"/>
      <c r="L2847" s="6"/>
      <c r="M2847" s="6" t="s">
        <v>9691</v>
      </c>
      <c r="N2847" s="4">
        <f>COUNTIF($N$2:$N$2509,"CTPolBH")</f>
        <v>1</v>
      </c>
    </row>
    <row r="2848" spans="1:14" x14ac:dyDescent="0.3">
      <c r="A2848" s="4">
        <v>61</v>
      </c>
      <c r="B2848" s="6" t="s">
        <v>9815</v>
      </c>
      <c r="C2848" s="6"/>
      <c r="D2848" s="6"/>
      <c r="E2848" s="6"/>
      <c r="F2848" s="6"/>
      <c r="G2848" s="6"/>
      <c r="H2848" s="6"/>
      <c r="I2848" s="6"/>
      <c r="J2848" s="6"/>
      <c r="K2848" s="6"/>
      <c r="L2848" s="6"/>
      <c r="M2848" s="6" t="s">
        <v>9743</v>
      </c>
      <c r="N2848" s="4">
        <f>COUNTIF($N$2:$N$2509,"CTtvBH")</f>
        <v>9</v>
      </c>
    </row>
    <row r="2849" spans="1:14" x14ac:dyDescent="0.3">
      <c r="A2849" s="4">
        <v>67</v>
      </c>
      <c r="B2849" s="6" t="s">
        <v>9817</v>
      </c>
      <c r="C2849" s="6"/>
      <c r="D2849" s="6"/>
      <c r="E2849" s="6"/>
      <c r="F2849" s="6"/>
      <c r="G2849" s="6"/>
      <c r="H2849" s="6"/>
      <c r="I2849" s="6"/>
      <c r="J2849" s="6"/>
      <c r="K2849" s="6"/>
      <c r="L2849" s="6"/>
      <c r="M2849" s="6" t="s">
        <v>9818</v>
      </c>
      <c r="N2849" s="4">
        <f>COUNTIF($N$2:$N$2509,"FarmBH")</f>
        <v>25</v>
      </c>
    </row>
    <row r="2850" spans="1:14" x14ac:dyDescent="0.3">
      <c r="A2850" s="4">
        <v>69</v>
      </c>
      <c r="B2850" s="6" t="s">
        <v>9821</v>
      </c>
      <c r="C2850" s="6"/>
      <c r="D2850" s="6"/>
      <c r="E2850" s="6"/>
      <c r="F2850" s="6"/>
      <c r="G2850" s="6"/>
      <c r="H2850" s="6"/>
      <c r="I2850" s="6"/>
      <c r="J2850" s="6"/>
      <c r="K2850" s="6"/>
      <c r="L2850" s="6"/>
      <c r="M2850" s="6" t="s">
        <v>9891</v>
      </c>
      <c r="N2850" s="4">
        <f>COUNTIF($N$2:$N$2509,"FhmBH")</f>
        <v>7</v>
      </c>
    </row>
    <row r="2851" spans="1:14" x14ac:dyDescent="0.3">
      <c r="A2851" s="4">
        <v>71</v>
      </c>
      <c r="B2851" s="6" t="s">
        <v>9846</v>
      </c>
      <c r="C2851" s="6"/>
      <c r="D2851" s="6"/>
      <c r="E2851" s="6"/>
      <c r="F2851" s="6"/>
      <c r="G2851" s="6"/>
      <c r="H2851" s="6"/>
      <c r="I2851" s="6"/>
      <c r="J2851" s="6"/>
      <c r="K2851" s="6"/>
      <c r="L2851" s="6"/>
      <c r="M2851" s="6" t="s">
        <v>9726</v>
      </c>
      <c r="N2851" s="4">
        <f>COUNTIF($N$2:$N$2509,"LoggBH")</f>
        <v>10</v>
      </c>
    </row>
    <row r="2852" spans="1:14" x14ac:dyDescent="0.3">
      <c r="A2852" s="4">
        <v>72</v>
      </c>
      <c r="B2852" s="6" t="s">
        <v>9847</v>
      </c>
      <c r="C2852" s="6"/>
      <c r="D2852" s="6"/>
      <c r="E2852" s="6"/>
      <c r="F2852" s="6"/>
      <c r="G2852" s="6"/>
      <c r="H2852" s="6"/>
      <c r="I2852" s="6"/>
      <c r="J2852" s="6"/>
      <c r="K2852" s="6"/>
      <c r="L2852" s="6"/>
      <c r="M2852" s="6" t="s">
        <v>9663</v>
      </c>
      <c r="N2852" s="4">
        <f>COUNTIF($N$2:$N$2509,"MilBH")</f>
        <v>203</v>
      </c>
    </row>
    <row r="2853" spans="1:14" x14ac:dyDescent="0.3">
      <c r="A2853" s="4">
        <v>76</v>
      </c>
      <c r="B2853" s="6" t="s">
        <v>9851</v>
      </c>
      <c r="C2853" s="6"/>
      <c r="D2853" s="6"/>
      <c r="E2853" s="6"/>
      <c r="F2853" s="6"/>
      <c r="G2853" s="6"/>
      <c r="H2853" s="6"/>
      <c r="I2853" s="6"/>
      <c r="J2853" s="6"/>
      <c r="K2853" s="6"/>
      <c r="L2853" s="6"/>
      <c r="M2853" s="6" t="s">
        <v>9678</v>
      </c>
      <c r="N2853" s="4">
        <f>COUNTIF($N$2:$N$2509,"MktBH")</f>
        <v>36</v>
      </c>
    </row>
    <row r="2854" spans="1:14" x14ac:dyDescent="0.3">
      <c r="A2854" s="4">
        <v>77</v>
      </c>
      <c r="B2854" s="6" t="s">
        <v>9852</v>
      </c>
      <c r="C2854" s="6"/>
      <c r="D2854" s="6"/>
      <c r="E2854" s="6"/>
      <c r="F2854" s="6"/>
      <c r="G2854" s="6"/>
      <c r="H2854" s="6"/>
      <c r="I2854" s="6"/>
      <c r="J2854" s="6"/>
      <c r="K2854" s="6"/>
      <c r="L2854" s="6"/>
      <c r="M2854" s="6" t="s">
        <v>9625</v>
      </c>
      <c r="N2854" s="4">
        <f>COUNTIF($N$2:$N$2509,"MktBndt")</f>
        <v>0</v>
      </c>
    </row>
    <row r="2855" spans="1:14" x14ac:dyDescent="0.3">
      <c r="A2855" s="4">
        <v>78</v>
      </c>
      <c r="B2855" s="6" t="s">
        <v>9853</v>
      </c>
      <c r="C2855" s="6"/>
      <c r="D2855" s="6"/>
      <c r="E2855" s="6"/>
      <c r="F2855" s="6"/>
      <c r="G2855" s="6"/>
      <c r="H2855" s="6"/>
      <c r="I2855" s="6"/>
      <c r="J2855" s="6"/>
      <c r="K2855" s="6"/>
      <c r="L2855" s="6"/>
      <c r="M2855" s="6" t="s">
        <v>9854</v>
      </c>
      <c r="N2855" s="4">
        <f>COUNTIF($N$2:$N$2509,"MunchBH")</f>
        <v>0</v>
      </c>
    </row>
    <row r="2856" spans="1:14" x14ac:dyDescent="0.3">
      <c r="A2856" s="4">
        <v>79</v>
      </c>
      <c r="B2856" s="6" t="s">
        <v>9855</v>
      </c>
      <c r="C2856" s="6"/>
      <c r="D2856" s="6"/>
      <c r="E2856" s="6"/>
      <c r="F2856" s="6"/>
      <c r="G2856" s="6"/>
      <c r="H2856" s="6"/>
      <c r="I2856" s="6"/>
      <c r="J2856" s="6"/>
      <c r="K2856" s="6"/>
      <c r="L2856" s="6"/>
      <c r="M2856" s="6" t="s">
        <v>9713</v>
      </c>
      <c r="N2856" s="4">
        <f>COUNTIF($N$2:$N$2509,"MosqBH")</f>
        <v>21</v>
      </c>
    </row>
    <row r="2857" spans="1:14" x14ac:dyDescent="0.3">
      <c r="A2857" s="4">
        <v>81</v>
      </c>
      <c r="B2857" s="6" t="s">
        <v>9857</v>
      </c>
      <c r="C2857" s="6"/>
      <c r="D2857" s="6"/>
      <c r="E2857" s="6"/>
      <c r="F2857" s="6"/>
      <c r="G2857" s="6"/>
      <c r="H2857" s="6"/>
      <c r="I2857" s="6"/>
      <c r="J2857" s="6"/>
      <c r="K2857" s="6"/>
      <c r="L2857" s="6"/>
      <c r="M2857" s="6" t="s">
        <v>9658</v>
      </c>
      <c r="N2857" s="4">
        <f>COUNTIF($N$2:$N$2509,"MuslBH")</f>
        <v>20</v>
      </c>
    </row>
    <row r="2858" spans="1:14" x14ac:dyDescent="0.3">
      <c r="A2858" s="4">
        <v>83</v>
      </c>
      <c r="B2858" s="6" t="s">
        <v>9859</v>
      </c>
      <c r="C2858" s="6"/>
      <c r="D2858" s="6"/>
      <c r="E2858" s="6"/>
      <c r="F2858" s="6"/>
      <c r="G2858" s="6"/>
      <c r="H2858" s="6"/>
      <c r="I2858" s="6"/>
      <c r="J2858" s="6"/>
      <c r="K2858" s="6"/>
      <c r="L2858" s="6"/>
      <c r="M2858" s="6" t="s">
        <v>9735</v>
      </c>
      <c r="N2858" s="4">
        <f>COUNTIF($N$2:$N$2509,"NigrBH")</f>
        <v>49</v>
      </c>
    </row>
    <row r="2859" spans="1:14" x14ac:dyDescent="0.3">
      <c r="A2859" s="4">
        <v>85</v>
      </c>
      <c r="B2859" s="6" t="s">
        <v>9861</v>
      </c>
      <c r="C2859" s="6"/>
      <c r="D2859" s="6"/>
      <c r="E2859" s="6"/>
      <c r="F2859" s="6"/>
      <c r="G2859" s="6"/>
      <c r="H2859" s="6"/>
      <c r="I2859" s="6"/>
      <c r="J2859" s="6"/>
      <c r="K2859" s="6"/>
      <c r="L2859" s="6"/>
      <c r="M2859" s="6" t="s">
        <v>9673</v>
      </c>
      <c r="N2859" s="4">
        <f>COUNTIF($N$2:$N$2509,"PltBH")</f>
        <v>33</v>
      </c>
    </row>
    <row r="2860" spans="1:14" x14ac:dyDescent="0.3">
      <c r="A2860" s="4">
        <v>87</v>
      </c>
      <c r="B2860" s="6" t="s">
        <v>9862</v>
      </c>
      <c r="C2860" s="6"/>
      <c r="D2860" s="6"/>
      <c r="E2860" s="6"/>
      <c r="F2860" s="6"/>
      <c r="G2860" s="6"/>
      <c r="H2860" s="6"/>
      <c r="I2860" s="6"/>
      <c r="J2860" s="6"/>
      <c r="K2860" s="6"/>
      <c r="L2860" s="6"/>
      <c r="M2860" s="6" t="s">
        <v>9659</v>
      </c>
      <c r="N2860" s="4">
        <f>COUNTIF($N$2:$N$2509,"PolBH")</f>
        <v>116</v>
      </c>
    </row>
    <row r="2861" spans="1:14" x14ac:dyDescent="0.3">
      <c r="A2861" s="4">
        <v>90</v>
      </c>
      <c r="B2861" s="6" t="s">
        <v>9866</v>
      </c>
      <c r="C2861" s="6"/>
      <c r="D2861" s="6"/>
      <c r="E2861" s="6"/>
      <c r="F2861" s="6"/>
      <c r="G2861" s="6"/>
      <c r="H2861" s="6"/>
      <c r="I2861" s="6"/>
      <c r="J2861" s="6"/>
      <c r="K2861" s="6"/>
      <c r="L2861" s="6"/>
      <c r="M2861" s="6" t="s">
        <v>9671</v>
      </c>
      <c r="N2861" s="4">
        <f>COUNTIF($N$2:$N$2509,"PrsnBH")</f>
        <v>9</v>
      </c>
    </row>
    <row r="2862" spans="1:14" x14ac:dyDescent="0.3">
      <c r="A2862" s="4">
        <v>93</v>
      </c>
      <c r="B2862" s="6" t="s">
        <v>9867</v>
      </c>
      <c r="C2862" s="6"/>
      <c r="D2862" s="6"/>
      <c r="E2862" s="6"/>
      <c r="F2862" s="6"/>
      <c r="G2862" s="6"/>
      <c r="H2862" s="6"/>
      <c r="I2862" s="6"/>
      <c r="J2862" s="6"/>
      <c r="K2862" s="6"/>
      <c r="L2862" s="6"/>
      <c r="M2862" s="6" t="s">
        <v>9665</v>
      </c>
      <c r="N2862" s="4">
        <f>COUNTIF($N$2:$N$2509,"SchBH")</f>
        <v>25</v>
      </c>
    </row>
    <row r="2863" spans="1:14" x14ac:dyDescent="0.3">
      <c r="A2863" s="4">
        <v>96</v>
      </c>
      <c r="B2863" s="6" t="s">
        <v>9869</v>
      </c>
      <c r="C2863" s="6"/>
      <c r="D2863" s="6"/>
      <c r="E2863" s="6"/>
      <c r="F2863" s="6"/>
      <c r="G2863" s="6"/>
      <c r="H2863" s="6"/>
      <c r="I2863" s="6"/>
      <c r="J2863" s="6"/>
      <c r="K2863" s="6"/>
      <c r="L2863" s="6"/>
      <c r="M2863" s="6" t="s">
        <v>9675</v>
      </c>
      <c r="N2863" s="4">
        <f>COUNTIF($N$2:$N$2509,"StdBH")</f>
        <v>31</v>
      </c>
    </row>
    <row r="2864" spans="1:14" x14ac:dyDescent="0.3">
      <c r="A2864" s="4">
        <v>98</v>
      </c>
      <c r="B2864" s="6" t="s">
        <v>9871</v>
      </c>
      <c r="C2864" s="6"/>
      <c r="D2864" s="6"/>
      <c r="E2864" s="6"/>
      <c r="F2864" s="6"/>
      <c r="G2864" s="6"/>
      <c r="H2864" s="6"/>
      <c r="I2864" s="6"/>
      <c r="J2864" s="6"/>
      <c r="K2864" s="6"/>
      <c r="L2864" s="6"/>
      <c r="M2864" s="6" t="s">
        <v>9655</v>
      </c>
      <c r="N2864" s="4">
        <f>COUNTIF($N$2:$N$2509,"TransBH")</f>
        <v>47</v>
      </c>
    </row>
    <row r="2865" spans="1:14" x14ac:dyDescent="0.3">
      <c r="A2865" s="4">
        <v>101</v>
      </c>
      <c r="B2865" s="6" t="s">
        <v>9873</v>
      </c>
      <c r="C2865" s="6"/>
      <c r="D2865" s="6"/>
      <c r="E2865" s="6"/>
      <c r="F2865" s="6"/>
      <c r="G2865" s="6"/>
      <c r="H2865" s="6"/>
      <c r="I2865" s="6"/>
      <c r="J2865" s="6"/>
      <c r="K2865" s="6"/>
      <c r="L2865" s="6"/>
      <c r="M2865" s="6" t="s">
        <v>9683</v>
      </c>
      <c r="N2865" s="4">
        <f>COUNTIF($N$2:$N$2509,"TrdBH")</f>
        <v>3</v>
      </c>
    </row>
    <row r="2866" spans="1:14" x14ac:dyDescent="0.3">
      <c r="A2866" s="4">
        <v>104</v>
      </c>
      <c r="B2866" s="6" t="s">
        <v>9875</v>
      </c>
      <c r="C2866" s="6"/>
      <c r="D2866" s="6"/>
      <c r="E2866" s="6"/>
      <c r="F2866" s="6"/>
      <c r="G2866" s="6"/>
      <c r="H2866" s="6"/>
      <c r="I2866" s="6"/>
      <c r="J2866" s="6"/>
      <c r="K2866" s="6"/>
      <c r="L2866" s="6"/>
      <c r="M2866" s="6" t="s">
        <v>9662</v>
      </c>
      <c r="N2866" s="4">
        <f>COUNTIF($N$2:$N$2509,"UknBH")</f>
        <v>361</v>
      </c>
    </row>
    <row r="2870" spans="1:14" x14ac:dyDescent="0.3">
      <c r="A2870" s="8" t="s">
        <v>9897</v>
      </c>
      <c r="B2870" s="8" t="s">
        <v>9898</v>
      </c>
      <c r="C2870" s="8"/>
      <c r="D2870" s="8"/>
      <c r="E2870" s="8"/>
      <c r="F2870" s="8"/>
      <c r="G2870" s="8"/>
      <c r="H2870" s="8"/>
      <c r="I2870" s="8"/>
      <c r="J2870" s="8"/>
      <c r="K2870" s="8"/>
      <c r="L2870" s="8"/>
      <c r="M2870" s="8" t="s">
        <v>9899</v>
      </c>
      <c r="N2870" s="8" t="s">
        <v>9900</v>
      </c>
    </row>
    <row r="2871" spans="1:14" x14ac:dyDescent="0.3">
      <c r="A2871" s="4">
        <v>1</v>
      </c>
      <c r="B2871" s="6" t="s">
        <v>9771</v>
      </c>
      <c r="C2871" s="6"/>
      <c r="D2871" s="6"/>
      <c r="E2871" s="6"/>
      <c r="F2871" s="6"/>
      <c r="G2871" s="6"/>
      <c r="H2871" s="6"/>
      <c r="I2871" s="6"/>
      <c r="J2871" s="6"/>
      <c r="K2871" s="6"/>
      <c r="L2871" s="6"/>
      <c r="M2871" s="6" t="s">
        <v>9760</v>
      </c>
      <c r="N2871" s="4">
        <f>COUNTIF($N$2:$N$2509,"AidBH")</f>
        <v>6</v>
      </c>
    </row>
    <row r="2872" spans="1:14" x14ac:dyDescent="0.3">
      <c r="A2872" s="4">
        <v>3</v>
      </c>
      <c r="B2872" s="6" t="s">
        <v>9773</v>
      </c>
      <c r="C2872" s="6"/>
      <c r="D2872" s="6"/>
      <c r="E2872" s="6"/>
      <c r="F2872" s="6"/>
      <c r="G2872" s="6"/>
      <c r="H2872" s="6"/>
      <c r="I2872" s="6"/>
      <c r="J2872" s="6"/>
      <c r="K2872" s="6"/>
      <c r="L2872" s="6"/>
      <c r="M2872" s="6" t="s">
        <v>9661</v>
      </c>
      <c r="N2872" s="4">
        <f>COUNTIF($N$2:$N$2509,"BarBH")</f>
        <v>14</v>
      </c>
    </row>
    <row r="2873" spans="1:14" x14ac:dyDescent="0.3">
      <c r="A2873" s="4">
        <v>4</v>
      </c>
      <c r="B2873" s="6" t="s">
        <v>9774</v>
      </c>
      <c r="C2873" s="6"/>
      <c r="D2873" s="6"/>
      <c r="E2873" s="6"/>
      <c r="F2873" s="6"/>
      <c r="G2873" s="6"/>
      <c r="H2873" s="6"/>
      <c r="I2873" s="6"/>
      <c r="J2873" s="6"/>
      <c r="K2873" s="6"/>
      <c r="L2873" s="6"/>
      <c r="M2873" s="6" t="s">
        <v>9666</v>
      </c>
      <c r="N2873" s="4">
        <f>COUNTIF($N$2:$N$2509,"BattBH")</f>
        <v>224</v>
      </c>
    </row>
    <row r="2874" spans="1:14" x14ac:dyDescent="0.3">
      <c r="A2874" s="4">
        <v>10</v>
      </c>
      <c r="B2874" s="6" t="s">
        <v>9782</v>
      </c>
      <c r="C2874" s="6"/>
      <c r="D2874" s="6"/>
      <c r="E2874" s="6"/>
      <c r="F2874" s="6"/>
      <c r="G2874" s="6"/>
      <c r="H2874" s="6"/>
      <c r="I2874" s="6"/>
      <c r="J2874" s="6"/>
      <c r="K2874" s="6"/>
      <c r="L2874" s="6"/>
      <c r="M2874" s="6" t="s">
        <v>9676</v>
      </c>
      <c r="N2874" s="4">
        <f>COUNTIF($N$2:$N$2509,"BFBH")</f>
        <v>4</v>
      </c>
    </row>
    <row r="2875" spans="1:14" x14ac:dyDescent="0.3">
      <c r="A2875" s="4">
        <v>11</v>
      </c>
      <c r="B2875" s="6" t="s">
        <v>9783</v>
      </c>
      <c r="C2875" s="6"/>
      <c r="D2875" s="6"/>
      <c r="E2875" s="6"/>
      <c r="F2875" s="6"/>
      <c r="G2875" s="6"/>
      <c r="H2875" s="6"/>
      <c r="I2875" s="6"/>
      <c r="J2875" s="6"/>
      <c r="K2875" s="6"/>
      <c r="L2875" s="6"/>
      <c r="M2875" s="6" t="s">
        <v>9687</v>
      </c>
      <c r="N2875" s="4">
        <f>COUNTIF($N$2:$N$2509,"BHBH")</f>
        <v>8</v>
      </c>
    </row>
    <row r="2876" spans="1:14" x14ac:dyDescent="0.3">
      <c r="A2876" s="4">
        <v>12</v>
      </c>
      <c r="B2876" s="6" t="s">
        <v>9784</v>
      </c>
      <c r="C2876" s="6"/>
      <c r="D2876" s="6"/>
      <c r="E2876" s="6"/>
      <c r="F2876" s="6"/>
      <c r="G2876" s="6"/>
      <c r="H2876" s="6"/>
      <c r="I2876" s="6"/>
      <c r="J2876" s="6"/>
      <c r="K2876" s="6"/>
      <c r="L2876" s="6"/>
      <c r="M2876" s="6" t="s">
        <v>9597</v>
      </c>
      <c r="N2876" s="4">
        <f>COUNTIF($N$2:$N$2509,"BHBmb")</f>
        <v>86</v>
      </c>
    </row>
    <row r="2877" spans="1:14" x14ac:dyDescent="0.3">
      <c r="A2877" s="4">
        <v>14</v>
      </c>
      <c r="B2877" s="6" t="s">
        <v>9786</v>
      </c>
      <c r="C2877" s="6"/>
      <c r="D2877" s="6"/>
      <c r="E2877" s="6"/>
      <c r="F2877" s="6"/>
      <c r="G2877" s="6"/>
      <c r="H2877" s="6"/>
      <c r="I2877" s="6"/>
      <c r="J2877" s="6"/>
      <c r="K2877" s="6"/>
      <c r="L2877" s="6"/>
      <c r="M2877" s="6" t="s">
        <v>9667</v>
      </c>
      <c r="N2877" s="4">
        <f>COUNTIF($N$2:$N$2509,"BnkBH")</f>
        <v>10</v>
      </c>
    </row>
    <row r="2878" spans="1:14" x14ac:dyDescent="0.3">
      <c r="A2878" s="4">
        <v>15</v>
      </c>
      <c r="B2878" s="6" t="s">
        <v>9787</v>
      </c>
      <c r="C2878" s="6"/>
      <c r="D2878" s="6"/>
      <c r="E2878" s="6"/>
      <c r="F2878" s="6"/>
      <c r="G2878" s="6"/>
      <c r="H2878" s="6"/>
      <c r="I2878" s="6"/>
      <c r="J2878" s="6"/>
      <c r="K2878" s="6"/>
      <c r="L2878" s="6"/>
      <c r="M2878" s="6" t="s">
        <v>9716</v>
      </c>
      <c r="N2878" s="4">
        <f>COUNTIF($N$2:$N$2509,"CamBH")</f>
        <v>71</v>
      </c>
    </row>
    <row r="2879" spans="1:14" x14ac:dyDescent="0.3">
      <c r="A2879" s="4">
        <v>16</v>
      </c>
      <c r="B2879" s="6" t="s">
        <v>9788</v>
      </c>
      <c r="C2879" s="6"/>
      <c r="D2879" s="6"/>
      <c r="E2879" s="6"/>
      <c r="F2879" s="6"/>
      <c r="G2879" s="6"/>
      <c r="H2879" s="6"/>
      <c r="I2879" s="6"/>
      <c r="J2879" s="6"/>
      <c r="K2879" s="6"/>
      <c r="L2879" s="6"/>
      <c r="M2879" s="6" t="s">
        <v>9752</v>
      </c>
      <c r="N2879" s="4">
        <f>COUNTIF($N$2:$N$2509,"CamMilBH")</f>
        <v>8</v>
      </c>
    </row>
    <row r="2880" spans="1:14" x14ac:dyDescent="0.3">
      <c r="A2880" s="4">
        <v>17</v>
      </c>
      <c r="B2880" s="6" t="s">
        <v>9789</v>
      </c>
      <c r="C2880" s="6"/>
      <c r="D2880" s="6"/>
      <c r="E2880" s="6"/>
      <c r="F2880" s="6"/>
      <c r="G2880" s="6"/>
      <c r="H2880" s="6"/>
      <c r="I2880" s="6"/>
      <c r="J2880" s="6"/>
      <c r="K2880" s="6"/>
      <c r="L2880" s="6"/>
      <c r="M2880" s="6" t="s">
        <v>9753</v>
      </c>
      <c r="N2880" s="4">
        <f>COUNTIF($N$2:$N$2509,"CamMktBH")</f>
        <v>3</v>
      </c>
    </row>
    <row r="2881" spans="1:14" x14ac:dyDescent="0.3">
      <c r="A2881" s="4">
        <v>18</v>
      </c>
      <c r="B2881" s="6" t="s">
        <v>9790</v>
      </c>
      <c r="C2881" s="6"/>
      <c r="D2881" s="6"/>
      <c r="E2881" s="6"/>
      <c r="F2881" s="6"/>
      <c r="G2881" s="6"/>
      <c r="H2881" s="6"/>
      <c r="I2881" s="6"/>
      <c r="J2881" s="6"/>
      <c r="K2881" s="6"/>
      <c r="L2881" s="6"/>
      <c r="M2881" s="6" t="s">
        <v>9754</v>
      </c>
      <c r="N2881" s="4">
        <f>COUNTIF($N$2:$N$2509,"CamMsqBH")</f>
        <v>3</v>
      </c>
    </row>
    <row r="2882" spans="1:14" x14ac:dyDescent="0.3">
      <c r="A2882" s="4">
        <v>19</v>
      </c>
      <c r="B2882" s="6" t="s">
        <v>9791</v>
      </c>
      <c r="C2882" s="6"/>
      <c r="D2882" s="6"/>
      <c r="E2882" s="6"/>
      <c r="F2882" s="6"/>
      <c r="G2882" s="6"/>
      <c r="H2882" s="6"/>
      <c r="I2882" s="6"/>
      <c r="J2882" s="6"/>
      <c r="K2882" s="6"/>
      <c r="L2882" s="6"/>
      <c r="M2882" s="6" t="s">
        <v>9654</v>
      </c>
      <c r="N2882" s="4">
        <f>COUNTIF($N$2:$N$2509,"ChBH")</f>
        <v>50</v>
      </c>
    </row>
    <row r="2883" spans="1:14" x14ac:dyDescent="0.3">
      <c r="A2883" s="4">
        <v>22</v>
      </c>
      <c r="B2883" s="6" t="s">
        <v>9823</v>
      </c>
      <c r="C2883" s="6"/>
      <c r="D2883" s="6"/>
      <c r="E2883" s="6"/>
      <c r="F2883" s="6"/>
      <c r="G2883" s="6"/>
      <c r="H2883" s="6"/>
      <c r="I2883" s="6"/>
      <c r="J2883" s="6"/>
      <c r="K2883" s="6"/>
      <c r="L2883" s="6"/>
      <c r="M2883" s="6" t="s">
        <v>9656</v>
      </c>
      <c r="N2883" s="4">
        <f>COUNTIF($N$2:$N$2509,"CivBH")</f>
        <v>87</v>
      </c>
    </row>
    <row r="2884" spans="1:14" x14ac:dyDescent="0.3">
      <c r="A2884" s="4">
        <v>25</v>
      </c>
      <c r="B2884" s="6" t="s">
        <v>9826</v>
      </c>
      <c r="C2884" s="6"/>
      <c r="D2884" s="6"/>
      <c r="E2884" s="6"/>
      <c r="F2884" s="6"/>
      <c r="G2884" s="6"/>
      <c r="H2884" s="6"/>
      <c r="I2884" s="6"/>
      <c r="J2884" s="6"/>
      <c r="K2884" s="6"/>
      <c r="L2884" s="6"/>
      <c r="M2884" s="6" t="s">
        <v>9827</v>
      </c>
      <c r="N2884" s="4">
        <f>COUNTIF($N$2:$N$2509,"CJtfBh")</f>
        <v>16</v>
      </c>
    </row>
    <row r="2885" spans="1:14" x14ac:dyDescent="0.3">
      <c r="A2885" s="4">
        <v>27</v>
      </c>
      <c r="B2885" s="6" t="s">
        <v>9830</v>
      </c>
      <c r="C2885" s="6"/>
      <c r="D2885" s="6"/>
      <c r="E2885" s="6"/>
      <c r="F2885" s="6"/>
      <c r="G2885" s="6"/>
      <c r="H2885" s="6"/>
      <c r="I2885" s="6"/>
      <c r="J2885" s="6"/>
      <c r="K2885" s="6"/>
      <c r="L2885" s="6"/>
      <c r="M2885" s="6" t="s">
        <v>9704</v>
      </c>
      <c r="N2885" s="4">
        <f>COUNTIF($N$2:$N$2509,"ComBH")</f>
        <v>291</v>
      </c>
    </row>
    <row r="2886" spans="1:14" x14ac:dyDescent="0.3">
      <c r="A2886" s="4">
        <v>35</v>
      </c>
      <c r="B2886" s="6" t="s">
        <v>9837</v>
      </c>
      <c r="C2886" s="6"/>
      <c r="D2886" s="6"/>
      <c r="E2886" s="6"/>
      <c r="F2886" s="6"/>
      <c r="G2886" s="6"/>
      <c r="H2886" s="6"/>
      <c r="I2886" s="6"/>
      <c r="J2886" s="6"/>
      <c r="K2886" s="6"/>
      <c r="L2886" s="6"/>
      <c r="M2886" s="6" t="s">
        <v>9749</v>
      </c>
      <c r="N2886" s="4">
        <f>COUNTIF($N$2:$N$2509,"ComtvBH")</f>
        <v>10</v>
      </c>
    </row>
    <row r="2887" spans="1:14" x14ac:dyDescent="0.3">
      <c r="A2887" s="4">
        <v>67</v>
      </c>
      <c r="B2887" s="6" t="s">
        <v>9817</v>
      </c>
      <c r="C2887" s="6"/>
      <c r="D2887" s="6"/>
      <c r="E2887" s="6"/>
      <c r="F2887" s="6"/>
      <c r="G2887" s="6"/>
      <c r="H2887" s="6"/>
      <c r="I2887" s="6"/>
      <c r="J2887" s="6"/>
      <c r="K2887" s="6"/>
      <c r="L2887" s="6"/>
      <c r="M2887" s="6" t="s">
        <v>9818</v>
      </c>
      <c r="N2887" s="4">
        <f>COUNTIF($N$2:$N$2509,"FarmBH")</f>
        <v>25</v>
      </c>
    </row>
    <row r="2888" spans="1:14" x14ac:dyDescent="0.3">
      <c r="A2888" s="4">
        <v>69</v>
      </c>
      <c r="B2888" s="6" t="s">
        <v>9821</v>
      </c>
      <c r="C2888" s="6"/>
      <c r="D2888" s="6"/>
      <c r="E2888" s="6"/>
      <c r="F2888" s="6"/>
      <c r="G2888" s="6"/>
      <c r="H2888" s="6"/>
      <c r="I2888" s="6"/>
      <c r="J2888" s="6"/>
      <c r="K2888" s="6"/>
      <c r="L2888" s="6"/>
      <c r="M2888" s="6" t="s">
        <v>9891</v>
      </c>
      <c r="N2888" s="4">
        <f>COUNTIF($N$2:$N$2509,"FhmBH")</f>
        <v>7</v>
      </c>
    </row>
    <row r="2889" spans="1:14" x14ac:dyDescent="0.3">
      <c r="A2889" s="4">
        <v>71</v>
      </c>
      <c r="B2889" s="6" t="s">
        <v>9846</v>
      </c>
      <c r="C2889" s="6"/>
      <c r="D2889" s="6"/>
      <c r="E2889" s="6"/>
      <c r="F2889" s="6"/>
      <c r="G2889" s="6"/>
      <c r="H2889" s="6"/>
      <c r="I2889" s="6"/>
      <c r="J2889" s="6"/>
      <c r="K2889" s="6"/>
      <c r="L2889" s="6"/>
      <c r="M2889" s="6" t="s">
        <v>9726</v>
      </c>
      <c r="N2889" s="4">
        <f>COUNTIF($N$2:$N$2509,"LoggBH")</f>
        <v>10</v>
      </c>
    </row>
    <row r="2890" spans="1:14" x14ac:dyDescent="0.3">
      <c r="A2890" s="4">
        <v>72</v>
      </c>
      <c r="B2890" s="6" t="s">
        <v>9847</v>
      </c>
      <c r="C2890" s="6"/>
      <c r="D2890" s="6"/>
      <c r="E2890" s="6"/>
      <c r="F2890" s="6"/>
      <c r="G2890" s="6"/>
      <c r="H2890" s="6"/>
      <c r="I2890" s="6"/>
      <c r="J2890" s="6"/>
      <c r="K2890" s="6"/>
      <c r="L2890" s="6"/>
      <c r="M2890" s="6" t="s">
        <v>9663</v>
      </c>
      <c r="N2890" s="4">
        <f>COUNTIF($N$2:$N$2509,"MilBH")</f>
        <v>203</v>
      </c>
    </row>
    <row r="2891" spans="1:14" x14ac:dyDescent="0.3">
      <c r="A2891" s="4">
        <v>76</v>
      </c>
      <c r="B2891" s="6" t="s">
        <v>9851</v>
      </c>
      <c r="C2891" s="6"/>
      <c r="D2891" s="6"/>
      <c r="E2891" s="6"/>
      <c r="F2891" s="6"/>
      <c r="G2891" s="6"/>
      <c r="H2891" s="6"/>
      <c r="I2891" s="6"/>
      <c r="J2891" s="6"/>
      <c r="K2891" s="6"/>
      <c r="L2891" s="6"/>
      <c r="M2891" s="6" t="s">
        <v>9678</v>
      </c>
      <c r="N2891" s="4">
        <f>COUNTIF($N$2:$N$2509,"MktBH")</f>
        <v>36</v>
      </c>
    </row>
    <row r="2892" spans="1:14" x14ac:dyDescent="0.3">
      <c r="A2892" s="4">
        <v>77</v>
      </c>
      <c r="B2892" s="6" t="s">
        <v>9852</v>
      </c>
      <c r="C2892" s="6"/>
      <c r="D2892" s="6"/>
      <c r="E2892" s="6"/>
      <c r="F2892" s="6"/>
      <c r="G2892" s="6"/>
      <c r="H2892" s="6"/>
      <c r="I2892" s="6"/>
      <c r="J2892" s="6"/>
      <c r="K2892" s="6"/>
      <c r="L2892" s="6"/>
      <c r="M2892" s="6" t="s">
        <v>9625</v>
      </c>
      <c r="N2892" s="4">
        <f>COUNTIF($N$2:$N$2509,"MktBndt")</f>
        <v>0</v>
      </c>
    </row>
    <row r="2893" spans="1:14" x14ac:dyDescent="0.3">
      <c r="A2893" s="4">
        <v>78</v>
      </c>
      <c r="B2893" s="6" t="s">
        <v>9853</v>
      </c>
      <c r="C2893" s="6"/>
      <c r="D2893" s="6"/>
      <c r="E2893" s="6"/>
      <c r="F2893" s="6"/>
      <c r="G2893" s="6"/>
      <c r="H2893" s="6"/>
      <c r="I2893" s="6"/>
      <c r="J2893" s="6"/>
      <c r="K2893" s="6"/>
      <c r="L2893" s="6"/>
      <c r="M2893" s="6" t="s">
        <v>9854</v>
      </c>
      <c r="N2893" s="4">
        <f>COUNTIF($N$2:$N$2509,"MunchBH")</f>
        <v>0</v>
      </c>
    </row>
    <row r="2894" spans="1:14" x14ac:dyDescent="0.3">
      <c r="A2894" s="4">
        <v>79</v>
      </c>
      <c r="B2894" s="6" t="s">
        <v>9855</v>
      </c>
      <c r="C2894" s="6"/>
      <c r="D2894" s="6"/>
      <c r="E2894" s="6"/>
      <c r="F2894" s="6"/>
      <c r="G2894" s="6"/>
      <c r="H2894" s="6"/>
      <c r="I2894" s="6"/>
      <c r="J2894" s="6"/>
      <c r="K2894" s="6"/>
      <c r="L2894" s="6"/>
      <c r="M2894" s="6" t="s">
        <v>9713</v>
      </c>
      <c r="N2894" s="4">
        <f>COUNTIF($N$2:$N$2509,"MosqBH")</f>
        <v>21</v>
      </c>
    </row>
    <row r="2895" spans="1:14" x14ac:dyDescent="0.3">
      <c r="A2895" s="4">
        <v>81</v>
      </c>
      <c r="B2895" s="6" t="s">
        <v>9857</v>
      </c>
      <c r="C2895" s="6"/>
      <c r="D2895" s="6"/>
      <c r="E2895" s="6"/>
      <c r="F2895" s="6"/>
      <c r="G2895" s="6"/>
      <c r="H2895" s="6"/>
      <c r="I2895" s="6"/>
      <c r="J2895" s="6"/>
      <c r="K2895" s="6"/>
      <c r="L2895" s="6"/>
      <c r="M2895" s="6" t="s">
        <v>9658</v>
      </c>
      <c r="N2895" s="4">
        <f>COUNTIF($N$2:$N$2509,"MuslBH")</f>
        <v>20</v>
      </c>
    </row>
    <row r="2896" spans="1:14" x14ac:dyDescent="0.3">
      <c r="A2896" s="4">
        <v>83</v>
      </c>
      <c r="B2896" s="6" t="s">
        <v>9859</v>
      </c>
      <c r="C2896" s="6"/>
      <c r="D2896" s="6"/>
      <c r="E2896" s="6"/>
      <c r="F2896" s="6"/>
      <c r="G2896" s="6"/>
      <c r="H2896" s="6"/>
      <c r="I2896" s="6"/>
      <c r="J2896" s="6"/>
      <c r="K2896" s="6"/>
      <c r="L2896" s="6"/>
      <c r="M2896" s="6" t="s">
        <v>9735</v>
      </c>
      <c r="N2896" s="4">
        <f>COUNTIF($N$2:$N$2509,"NigrBH")</f>
        <v>49</v>
      </c>
    </row>
    <row r="2897" spans="1:14" x14ac:dyDescent="0.3">
      <c r="A2897" s="4">
        <v>85</v>
      </c>
      <c r="B2897" s="6" t="s">
        <v>9861</v>
      </c>
      <c r="C2897" s="6"/>
      <c r="D2897" s="6"/>
      <c r="E2897" s="6"/>
      <c r="F2897" s="6"/>
      <c r="G2897" s="6"/>
      <c r="H2897" s="6"/>
      <c r="I2897" s="6"/>
      <c r="J2897" s="6"/>
      <c r="K2897" s="6"/>
      <c r="L2897" s="6"/>
      <c r="M2897" s="6" t="s">
        <v>9673</v>
      </c>
      <c r="N2897" s="4">
        <f>COUNTIF($N$2:$N$2509,"PltBH")</f>
        <v>33</v>
      </c>
    </row>
    <row r="2898" spans="1:14" x14ac:dyDescent="0.3">
      <c r="A2898" s="4">
        <v>87</v>
      </c>
      <c r="B2898" s="6" t="s">
        <v>9862</v>
      </c>
      <c r="C2898" s="6"/>
      <c r="D2898" s="6"/>
      <c r="E2898" s="6"/>
      <c r="F2898" s="6"/>
      <c r="G2898" s="6"/>
      <c r="H2898" s="6"/>
      <c r="I2898" s="6"/>
      <c r="J2898" s="6"/>
      <c r="K2898" s="6"/>
      <c r="L2898" s="6"/>
      <c r="M2898" s="6" t="s">
        <v>9659</v>
      </c>
      <c r="N2898" s="4">
        <f>COUNTIF($N$2:$N$2509,"PolBH")</f>
        <v>116</v>
      </c>
    </row>
    <row r="2899" spans="1:14" x14ac:dyDescent="0.3">
      <c r="A2899" s="4">
        <v>90</v>
      </c>
      <c r="B2899" s="6" t="s">
        <v>9866</v>
      </c>
      <c r="C2899" s="6"/>
      <c r="D2899" s="6"/>
      <c r="E2899" s="6"/>
      <c r="F2899" s="6"/>
      <c r="G2899" s="6"/>
      <c r="H2899" s="6"/>
      <c r="I2899" s="6"/>
      <c r="J2899" s="6"/>
      <c r="K2899" s="6"/>
      <c r="L2899" s="6"/>
      <c r="M2899" s="6" t="s">
        <v>9671</v>
      </c>
      <c r="N2899" s="4">
        <f>COUNTIF($N$2:$N$2509,"PrsnBH")</f>
        <v>9</v>
      </c>
    </row>
    <row r="2900" spans="1:14" x14ac:dyDescent="0.3">
      <c r="A2900" s="4">
        <v>93</v>
      </c>
      <c r="B2900" s="6" t="s">
        <v>9867</v>
      </c>
      <c r="C2900" s="6"/>
      <c r="D2900" s="6"/>
      <c r="E2900" s="6"/>
      <c r="F2900" s="6"/>
      <c r="G2900" s="6"/>
      <c r="H2900" s="6"/>
      <c r="I2900" s="6"/>
      <c r="J2900" s="6"/>
      <c r="K2900" s="6"/>
      <c r="L2900" s="6"/>
      <c r="M2900" s="6" t="s">
        <v>9665</v>
      </c>
      <c r="N2900" s="4">
        <f>COUNTIF($N$2:$N$2509,"SchBH")</f>
        <v>25</v>
      </c>
    </row>
    <row r="2901" spans="1:14" x14ac:dyDescent="0.3">
      <c r="A2901" s="4">
        <v>96</v>
      </c>
      <c r="B2901" s="6" t="s">
        <v>9869</v>
      </c>
      <c r="C2901" s="6"/>
      <c r="D2901" s="6"/>
      <c r="E2901" s="6"/>
      <c r="F2901" s="6"/>
      <c r="G2901" s="6"/>
      <c r="H2901" s="6"/>
      <c r="I2901" s="6"/>
      <c r="J2901" s="6"/>
      <c r="K2901" s="6"/>
      <c r="L2901" s="6"/>
      <c r="M2901" s="6" t="s">
        <v>9675</v>
      </c>
      <c r="N2901" s="4">
        <f>COUNTIF($N$2:$N$2509,"StdBH")</f>
        <v>31</v>
      </c>
    </row>
    <row r="2902" spans="1:14" x14ac:dyDescent="0.3">
      <c r="A2902" s="4">
        <v>98</v>
      </c>
      <c r="B2902" s="6" t="s">
        <v>9871</v>
      </c>
      <c r="C2902" s="6"/>
      <c r="D2902" s="6"/>
      <c r="E2902" s="6"/>
      <c r="F2902" s="6"/>
      <c r="G2902" s="6"/>
      <c r="H2902" s="6"/>
      <c r="I2902" s="6"/>
      <c r="J2902" s="6"/>
      <c r="K2902" s="6"/>
      <c r="L2902" s="6"/>
      <c r="M2902" s="6" t="s">
        <v>9655</v>
      </c>
      <c r="N2902" s="4">
        <f>COUNTIF($N$2:$N$2509,"TransBH")</f>
        <v>47</v>
      </c>
    </row>
    <row r="2903" spans="1:14" x14ac:dyDescent="0.3">
      <c r="A2903" s="4">
        <v>101</v>
      </c>
      <c r="B2903" s="6" t="s">
        <v>9873</v>
      </c>
      <c r="C2903" s="6"/>
      <c r="D2903" s="6"/>
      <c r="E2903" s="6"/>
      <c r="F2903" s="6"/>
      <c r="G2903" s="6"/>
      <c r="H2903" s="6"/>
      <c r="I2903" s="6"/>
      <c r="J2903" s="6"/>
      <c r="K2903" s="6"/>
      <c r="L2903" s="6"/>
      <c r="M2903" s="6" t="s">
        <v>9683</v>
      </c>
      <c r="N2903" s="4">
        <f>COUNTIF($N$2:$N$2509,"TrdBH")</f>
        <v>3</v>
      </c>
    </row>
    <row r="2904" spans="1:14" x14ac:dyDescent="0.3">
      <c r="A2904" s="4">
        <v>104</v>
      </c>
      <c r="B2904" s="6" t="s">
        <v>9875</v>
      </c>
      <c r="C2904" s="6"/>
      <c r="D2904" s="6"/>
      <c r="E2904" s="6"/>
      <c r="F2904" s="6"/>
      <c r="G2904" s="6"/>
      <c r="H2904" s="6"/>
      <c r="I2904" s="6"/>
      <c r="J2904" s="6"/>
      <c r="K2904" s="6"/>
      <c r="L2904" s="6"/>
      <c r="M2904" s="6" t="s">
        <v>9662</v>
      </c>
      <c r="N2904" s="4">
        <f>COUNTIF($N$2:$N$2509,"UknBH")</f>
        <v>361</v>
      </c>
    </row>
    <row r="2905" spans="1:14" x14ac:dyDescent="0.3">
      <c r="N2905" s="3">
        <f>SUM(N2871:N2904)</f>
        <v>1887</v>
      </c>
    </row>
  </sheetData>
  <sortState xmlns:xlrd2="http://schemas.microsoft.com/office/spreadsheetml/2017/richdata2" ref="A2565:N2665">
    <sortCondition descending="1" ref="N2565:N2665"/>
  </sortState>
  <pageMargins left="0.7" right="0.7" top="0.75" bottom="0.75"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9057-8D3F-4655-A9C3-872ED61F0CE9}">
  <dimension ref="A1:Z72"/>
  <sheetViews>
    <sheetView topLeftCell="E37" workbookViewId="0">
      <selection activeCell="N54" sqref="N54"/>
    </sheetView>
  </sheetViews>
  <sheetFormatPr defaultRowHeight="14.4" x14ac:dyDescent="0.3"/>
  <cols>
    <col min="2" max="2" width="44.33203125" customWidth="1"/>
    <col min="3" max="3" width="9.33203125" customWidth="1"/>
    <col min="4" max="4" width="8.88671875" style="7"/>
    <col min="14" max="14" width="10.33203125" bestFit="1" customWidth="1"/>
    <col min="18" max="18" width="10.5546875" bestFit="1" customWidth="1"/>
  </cols>
  <sheetData>
    <row r="1" spans="1:4" x14ac:dyDescent="0.3">
      <c r="A1" s="9" t="s">
        <v>9897</v>
      </c>
      <c r="B1" s="8" t="s">
        <v>9898</v>
      </c>
      <c r="C1" s="8" t="s">
        <v>9899</v>
      </c>
      <c r="D1" s="9" t="s">
        <v>9902</v>
      </c>
    </row>
    <row r="2" spans="1:4" x14ac:dyDescent="0.3">
      <c r="A2" s="4">
        <v>1</v>
      </c>
      <c r="B2" s="6" t="s">
        <v>9875</v>
      </c>
      <c r="C2" s="10" t="s">
        <v>9662</v>
      </c>
      <c r="D2" s="4">
        <v>366</v>
      </c>
    </row>
    <row r="3" spans="1:4" x14ac:dyDescent="0.3">
      <c r="A3" s="4">
        <v>2</v>
      </c>
      <c r="B3" s="6" t="s">
        <v>9903</v>
      </c>
      <c r="C3" s="10" t="s">
        <v>9901</v>
      </c>
      <c r="D3" s="4">
        <v>313</v>
      </c>
    </row>
    <row r="4" spans="1:4" x14ac:dyDescent="0.3">
      <c r="A4" s="4">
        <v>3</v>
      </c>
      <c r="B4" s="6" t="s">
        <v>9830</v>
      </c>
      <c r="C4" s="10" t="s">
        <v>9704</v>
      </c>
      <c r="D4" s="4">
        <v>291</v>
      </c>
    </row>
    <row r="5" spans="1:4" x14ac:dyDescent="0.3">
      <c r="A5" s="4">
        <v>4</v>
      </c>
      <c r="B5" s="6" t="s">
        <v>9774</v>
      </c>
      <c r="C5" s="10" t="s">
        <v>9666</v>
      </c>
      <c r="D5" s="4">
        <v>226</v>
      </c>
    </row>
    <row r="6" spans="1:4" x14ac:dyDescent="0.3">
      <c r="A6" s="4">
        <v>5</v>
      </c>
      <c r="B6" s="6" t="s">
        <v>9847</v>
      </c>
      <c r="C6" s="10" t="s">
        <v>9663</v>
      </c>
      <c r="D6" s="4">
        <v>203</v>
      </c>
    </row>
    <row r="7" spans="1:4" x14ac:dyDescent="0.3">
      <c r="A7" s="4">
        <v>6</v>
      </c>
      <c r="B7" s="6" t="s">
        <v>9862</v>
      </c>
      <c r="C7" s="10" t="s">
        <v>9659</v>
      </c>
      <c r="D7" s="4">
        <v>116</v>
      </c>
    </row>
    <row r="8" spans="1:4" x14ac:dyDescent="0.3">
      <c r="A8" s="4">
        <v>7</v>
      </c>
      <c r="B8" s="6" t="s">
        <v>9823</v>
      </c>
      <c r="C8" s="10" t="s">
        <v>9656</v>
      </c>
      <c r="D8" s="4">
        <v>87</v>
      </c>
    </row>
    <row r="9" spans="1:4" x14ac:dyDescent="0.3">
      <c r="A9" s="4">
        <v>8</v>
      </c>
      <c r="B9" s="6" t="s">
        <v>9784</v>
      </c>
      <c r="C9" s="10" t="s">
        <v>9597</v>
      </c>
      <c r="D9" s="4">
        <v>86</v>
      </c>
    </row>
    <row r="10" spans="1:4" x14ac:dyDescent="0.3">
      <c r="A10" s="4">
        <v>9</v>
      </c>
      <c r="B10" s="6" t="s">
        <v>9787</v>
      </c>
      <c r="C10" s="10" t="s">
        <v>9716</v>
      </c>
      <c r="D10" s="4">
        <v>71</v>
      </c>
    </row>
    <row r="11" spans="1:4" x14ac:dyDescent="0.3">
      <c r="A11" s="4">
        <v>10</v>
      </c>
      <c r="B11" s="6" t="s">
        <v>9791</v>
      </c>
      <c r="C11" s="10" t="s">
        <v>9654</v>
      </c>
      <c r="D11" s="4">
        <v>53</v>
      </c>
    </row>
    <row r="12" spans="1:4" x14ac:dyDescent="0.3">
      <c r="A12" s="4">
        <v>11</v>
      </c>
      <c r="B12" s="6" t="s">
        <v>9859</v>
      </c>
      <c r="C12" s="10" t="s">
        <v>9735</v>
      </c>
      <c r="D12" s="4">
        <v>49</v>
      </c>
    </row>
    <row r="13" spans="1:4" x14ac:dyDescent="0.3">
      <c r="A13" s="4">
        <v>12</v>
      </c>
      <c r="B13" s="6" t="s">
        <v>9871</v>
      </c>
      <c r="C13" s="10" t="s">
        <v>9655</v>
      </c>
      <c r="D13" s="4">
        <v>47</v>
      </c>
    </row>
    <row r="14" spans="1:4" x14ac:dyDescent="0.3">
      <c r="A14" s="4">
        <v>13</v>
      </c>
      <c r="B14" s="6" t="s">
        <v>9851</v>
      </c>
      <c r="C14" s="10" t="s">
        <v>9678</v>
      </c>
      <c r="D14" s="4">
        <v>36</v>
      </c>
    </row>
    <row r="15" spans="1:4" x14ac:dyDescent="0.3">
      <c r="A15" s="4">
        <v>14</v>
      </c>
      <c r="B15" s="6" t="s">
        <v>9861</v>
      </c>
      <c r="C15" s="10" t="s">
        <v>9673</v>
      </c>
      <c r="D15" s="4">
        <v>33</v>
      </c>
    </row>
    <row r="16" spans="1:4" x14ac:dyDescent="0.3">
      <c r="A16" s="4">
        <v>15</v>
      </c>
      <c r="B16" s="6" t="s">
        <v>9869</v>
      </c>
      <c r="C16" s="10" t="s">
        <v>9675</v>
      </c>
      <c r="D16" s="4">
        <v>31</v>
      </c>
    </row>
    <row r="17" spans="1:4" x14ac:dyDescent="0.3">
      <c r="A17" s="4">
        <v>16</v>
      </c>
      <c r="B17" s="6" t="s">
        <v>9817</v>
      </c>
      <c r="C17" s="10" t="s">
        <v>9818</v>
      </c>
      <c r="D17" s="4">
        <v>25</v>
      </c>
    </row>
    <row r="18" spans="1:4" x14ac:dyDescent="0.3">
      <c r="A18" s="4">
        <v>17</v>
      </c>
      <c r="B18" s="6" t="s">
        <v>9867</v>
      </c>
      <c r="C18" s="10" t="s">
        <v>9665</v>
      </c>
      <c r="D18" s="4">
        <v>25</v>
      </c>
    </row>
    <row r="19" spans="1:4" x14ac:dyDescent="0.3">
      <c r="A19" s="4">
        <v>18</v>
      </c>
      <c r="B19" s="6" t="s">
        <v>9855</v>
      </c>
      <c r="C19" s="10" t="s">
        <v>9713</v>
      </c>
      <c r="D19" s="4">
        <v>21</v>
      </c>
    </row>
    <row r="20" spans="1:4" x14ac:dyDescent="0.3">
      <c r="A20" s="4">
        <v>19</v>
      </c>
      <c r="B20" s="6" t="s">
        <v>9857</v>
      </c>
      <c r="C20" s="10" t="s">
        <v>9658</v>
      </c>
      <c r="D20" s="4">
        <v>20</v>
      </c>
    </row>
    <row r="21" spans="1:4" x14ac:dyDescent="0.3">
      <c r="A21" s="4">
        <v>20</v>
      </c>
      <c r="B21" s="6" t="s">
        <v>9826</v>
      </c>
      <c r="C21" s="10" t="s">
        <v>9827</v>
      </c>
      <c r="D21" s="4">
        <v>16</v>
      </c>
    </row>
    <row r="22" spans="1:4" x14ac:dyDescent="0.3">
      <c r="A22" s="4">
        <v>21</v>
      </c>
      <c r="B22" s="6" t="s">
        <v>9773</v>
      </c>
      <c r="C22" s="10" t="s">
        <v>9661</v>
      </c>
      <c r="D22" s="4">
        <v>14</v>
      </c>
    </row>
    <row r="23" spans="1:4" x14ac:dyDescent="0.3">
      <c r="A23" s="4">
        <v>22</v>
      </c>
      <c r="B23" s="6" t="s">
        <v>9786</v>
      </c>
      <c r="C23" s="10" t="s">
        <v>9667</v>
      </c>
      <c r="D23" s="4">
        <v>10</v>
      </c>
    </row>
    <row r="24" spans="1:4" x14ac:dyDescent="0.3">
      <c r="A24" s="4">
        <v>23</v>
      </c>
      <c r="B24" s="6" t="s">
        <v>9837</v>
      </c>
      <c r="C24" s="10" t="s">
        <v>9749</v>
      </c>
      <c r="D24" s="4">
        <v>10</v>
      </c>
    </row>
    <row r="25" spans="1:4" x14ac:dyDescent="0.3">
      <c r="A25" s="4">
        <v>24</v>
      </c>
      <c r="B25" s="6" t="s">
        <v>9846</v>
      </c>
      <c r="C25" s="10" t="s">
        <v>9726</v>
      </c>
      <c r="D25" s="4">
        <v>10</v>
      </c>
    </row>
    <row r="26" spans="1:4" x14ac:dyDescent="0.3">
      <c r="A26" s="4">
        <v>25</v>
      </c>
      <c r="B26" s="6" t="s">
        <v>9783</v>
      </c>
      <c r="C26" s="10" t="s">
        <v>9687</v>
      </c>
      <c r="D26" s="4">
        <v>9</v>
      </c>
    </row>
    <row r="27" spans="1:4" x14ac:dyDescent="0.3">
      <c r="A27" s="4">
        <v>26</v>
      </c>
      <c r="B27" s="6" t="s">
        <v>9866</v>
      </c>
      <c r="C27" s="10" t="s">
        <v>9671</v>
      </c>
      <c r="D27" s="4">
        <v>9</v>
      </c>
    </row>
    <row r="28" spans="1:4" x14ac:dyDescent="0.3">
      <c r="A28" s="4">
        <v>27</v>
      </c>
      <c r="B28" s="6" t="s">
        <v>9788</v>
      </c>
      <c r="C28" s="10" t="s">
        <v>9752</v>
      </c>
      <c r="D28" s="4">
        <v>8</v>
      </c>
    </row>
    <row r="29" spans="1:4" x14ac:dyDescent="0.3">
      <c r="A29" s="4">
        <v>28</v>
      </c>
      <c r="B29" s="6" t="s">
        <v>9821</v>
      </c>
      <c r="C29" s="10" t="s">
        <v>9891</v>
      </c>
      <c r="D29" s="4">
        <v>7</v>
      </c>
    </row>
    <row r="30" spans="1:4" x14ac:dyDescent="0.3">
      <c r="A30" s="4">
        <v>29</v>
      </c>
      <c r="B30" s="6" t="s">
        <v>9771</v>
      </c>
      <c r="C30" s="10" t="s">
        <v>9760</v>
      </c>
      <c r="D30" s="4">
        <v>6</v>
      </c>
    </row>
    <row r="31" spans="1:4" x14ac:dyDescent="0.3">
      <c r="A31" s="4">
        <v>30</v>
      </c>
      <c r="B31" s="6" t="s">
        <v>9782</v>
      </c>
      <c r="C31" s="10" t="s">
        <v>9676</v>
      </c>
      <c r="D31" s="4">
        <v>4</v>
      </c>
    </row>
    <row r="32" spans="1:4" x14ac:dyDescent="0.3">
      <c r="A32" s="4">
        <v>31</v>
      </c>
      <c r="B32" s="6" t="s">
        <v>9789</v>
      </c>
      <c r="C32" s="10" t="s">
        <v>9753</v>
      </c>
      <c r="D32" s="4">
        <v>3</v>
      </c>
    </row>
    <row r="33" spans="1:23" x14ac:dyDescent="0.3">
      <c r="A33" s="4">
        <v>32</v>
      </c>
      <c r="B33" s="6" t="s">
        <v>9790</v>
      </c>
      <c r="C33" s="10" t="s">
        <v>9754</v>
      </c>
      <c r="D33" s="4">
        <v>3</v>
      </c>
    </row>
    <row r="34" spans="1:23" x14ac:dyDescent="0.3">
      <c r="A34" s="4">
        <v>33</v>
      </c>
      <c r="B34" s="6" t="s">
        <v>9852</v>
      </c>
      <c r="C34" s="10" t="s">
        <v>9625</v>
      </c>
      <c r="D34" s="4">
        <v>3</v>
      </c>
    </row>
    <row r="35" spans="1:23" x14ac:dyDescent="0.3">
      <c r="A35" s="4">
        <v>34</v>
      </c>
      <c r="B35" s="6" t="s">
        <v>9873</v>
      </c>
      <c r="C35" s="10" t="s">
        <v>9683</v>
      </c>
      <c r="D35" s="4">
        <v>3</v>
      </c>
    </row>
    <row r="36" spans="1:23" x14ac:dyDescent="0.3">
      <c r="A36" s="9">
        <v>35</v>
      </c>
      <c r="B36" s="8" t="s">
        <v>9904</v>
      </c>
      <c r="C36" s="8"/>
      <c r="D36" s="9">
        <f>SUM(D2:D35)</f>
        <v>2214</v>
      </c>
    </row>
    <row r="40" spans="1:23" x14ac:dyDescent="0.3">
      <c r="C40" s="7"/>
      <c r="D40"/>
      <c r="E40" s="7"/>
    </row>
    <row r="41" spans="1:23" x14ac:dyDescent="0.3">
      <c r="C41" s="7"/>
      <c r="D41"/>
    </row>
    <row r="42" spans="1:23" x14ac:dyDescent="0.3">
      <c r="C42" s="7"/>
      <c r="D42"/>
      <c r="M42" s="8" t="s">
        <v>9924</v>
      </c>
      <c r="N42" s="8" t="s">
        <v>9589</v>
      </c>
      <c r="O42" s="8" t="s">
        <v>9921</v>
      </c>
      <c r="P42" s="8" t="s">
        <v>9922</v>
      </c>
      <c r="Q42" s="9" t="s">
        <v>9923</v>
      </c>
      <c r="R42" s="9" t="s">
        <v>9923</v>
      </c>
      <c r="T42" s="8" t="s">
        <v>9931</v>
      </c>
      <c r="U42" s="8" t="s">
        <v>9893</v>
      </c>
      <c r="V42" s="8" t="s">
        <v>9931</v>
      </c>
      <c r="W42" s="8" t="s">
        <v>9893</v>
      </c>
    </row>
    <row r="43" spans="1:23" x14ac:dyDescent="0.3">
      <c r="C43" s="7" t="s">
        <v>9910</v>
      </c>
      <c r="D43" t="s">
        <v>9663</v>
      </c>
      <c r="E43" s="7">
        <v>203</v>
      </c>
      <c r="H43" s="22" t="s">
        <v>9905</v>
      </c>
      <c r="I43" t="s">
        <v>9713</v>
      </c>
      <c r="J43" s="7">
        <v>21</v>
      </c>
      <c r="K43" s="22">
        <v>41</v>
      </c>
      <c r="M43" s="17" t="s">
        <v>9905</v>
      </c>
      <c r="N43" s="6" t="s">
        <v>39</v>
      </c>
      <c r="O43" s="4">
        <v>21</v>
      </c>
      <c r="P43" s="17">
        <v>41</v>
      </c>
      <c r="Q43" s="11">
        <f>O43/868</f>
        <v>2.4193548387096774E-2</v>
      </c>
      <c r="R43" s="21">
        <f>P43/868</f>
        <v>4.7235023041474651E-2</v>
      </c>
      <c r="T43" s="4" t="s">
        <v>9905</v>
      </c>
      <c r="U43" s="4">
        <v>41</v>
      </c>
      <c r="V43" s="4" t="s">
        <v>9909</v>
      </c>
      <c r="W43" s="4">
        <v>53</v>
      </c>
    </row>
    <row r="44" spans="1:23" x14ac:dyDescent="0.3">
      <c r="C44" s="7"/>
      <c r="D44" t="s">
        <v>9659</v>
      </c>
      <c r="E44" s="7">
        <v>116</v>
      </c>
      <c r="F44">
        <v>319</v>
      </c>
      <c r="H44" s="22"/>
      <c r="I44" t="s">
        <v>9658</v>
      </c>
      <c r="J44" s="7">
        <v>20</v>
      </c>
      <c r="K44" s="22"/>
      <c r="M44" s="17"/>
      <c r="N44" s="6" t="s">
        <v>9913</v>
      </c>
      <c r="O44" s="4">
        <v>20</v>
      </c>
      <c r="P44" s="17"/>
      <c r="Q44" s="11">
        <f t="shared" ref="Q44:Q53" si="0">O44/868</f>
        <v>2.3041474654377881E-2</v>
      </c>
      <c r="R44" s="21"/>
      <c r="T44" s="4" t="s">
        <v>9906</v>
      </c>
      <c r="U44" s="4">
        <v>291</v>
      </c>
      <c r="V44" s="4" t="s">
        <v>9907</v>
      </c>
      <c r="W44" s="4">
        <v>56</v>
      </c>
    </row>
    <row r="45" spans="1:23" x14ac:dyDescent="0.3">
      <c r="C45" s="7"/>
      <c r="D45"/>
      <c r="H45" s="7" t="s">
        <v>9909</v>
      </c>
      <c r="I45" t="s">
        <v>9654</v>
      </c>
      <c r="J45" s="7">
        <v>53</v>
      </c>
      <c r="K45" s="7">
        <v>53</v>
      </c>
      <c r="M45" s="4" t="s">
        <v>9909</v>
      </c>
      <c r="N45" s="6" t="s">
        <v>38</v>
      </c>
      <c r="O45" s="4">
        <v>53</v>
      </c>
      <c r="P45" s="4">
        <v>53</v>
      </c>
      <c r="Q45" s="11">
        <f t="shared" si="0"/>
        <v>6.1059907834101382E-2</v>
      </c>
      <c r="R45" s="11">
        <f>P45/868</f>
        <v>6.1059907834101382E-2</v>
      </c>
      <c r="T45" s="4" t="s">
        <v>9908</v>
      </c>
      <c r="U45" s="4">
        <v>108</v>
      </c>
      <c r="V45" s="4" t="s">
        <v>9910</v>
      </c>
      <c r="W45" s="4">
        <v>319</v>
      </c>
    </row>
    <row r="46" spans="1:23" x14ac:dyDescent="0.3">
      <c r="C46" s="7" t="s">
        <v>9909</v>
      </c>
      <c r="D46" t="s">
        <v>9654</v>
      </c>
      <c r="E46" s="7">
        <v>53</v>
      </c>
      <c r="F46">
        <v>53</v>
      </c>
      <c r="H46" s="7" t="s">
        <v>9907</v>
      </c>
      <c r="I46" t="s">
        <v>9665</v>
      </c>
      <c r="J46" s="7">
        <v>25</v>
      </c>
      <c r="K46" s="22">
        <v>56</v>
      </c>
      <c r="M46" s="18" t="s">
        <v>9907</v>
      </c>
      <c r="N46" s="6" t="s">
        <v>41</v>
      </c>
      <c r="O46" s="4">
        <v>25</v>
      </c>
      <c r="P46" s="17">
        <v>56</v>
      </c>
      <c r="Q46" s="11">
        <f t="shared" si="0"/>
        <v>2.880184331797235E-2</v>
      </c>
      <c r="R46" s="21">
        <f>P46/868</f>
        <v>6.4516129032258063E-2</v>
      </c>
      <c r="T46" s="9" t="s">
        <v>9929</v>
      </c>
      <c r="U46" s="9">
        <f>SUM(U43:U45)</f>
        <v>440</v>
      </c>
      <c r="V46" s="9" t="s">
        <v>9930</v>
      </c>
      <c r="W46" s="9">
        <f>SUM(W43:W45)</f>
        <v>428</v>
      </c>
    </row>
    <row r="47" spans="1:23" x14ac:dyDescent="0.3">
      <c r="C47" s="7"/>
      <c r="D47"/>
      <c r="H47" s="7"/>
      <c r="I47" t="s">
        <v>9675</v>
      </c>
      <c r="J47" s="7">
        <v>31</v>
      </c>
      <c r="K47" s="22"/>
      <c r="M47" s="20"/>
      <c r="N47" s="6" t="s">
        <v>9914</v>
      </c>
      <c r="O47" s="4">
        <v>31</v>
      </c>
      <c r="P47" s="17"/>
      <c r="Q47" s="11">
        <f t="shared" si="0"/>
        <v>3.5714285714285712E-2</v>
      </c>
      <c r="R47" s="21"/>
    </row>
    <row r="48" spans="1:23" x14ac:dyDescent="0.3">
      <c r="C48" s="7"/>
      <c r="D48"/>
      <c r="H48" s="22" t="s">
        <v>9910</v>
      </c>
      <c r="I48" t="s">
        <v>9663</v>
      </c>
      <c r="J48" s="7">
        <v>203</v>
      </c>
      <c r="K48" s="22">
        <v>319</v>
      </c>
      <c r="M48" s="17" t="s">
        <v>9910</v>
      </c>
      <c r="N48" s="6" t="s">
        <v>9915</v>
      </c>
      <c r="O48" s="4">
        <v>203</v>
      </c>
      <c r="P48" s="17">
        <v>319</v>
      </c>
      <c r="Q48" s="11">
        <f t="shared" si="0"/>
        <v>0.23387096774193547</v>
      </c>
      <c r="R48" s="21">
        <f>P48/868</f>
        <v>0.36751152073732718</v>
      </c>
    </row>
    <row r="49" spans="3:25" x14ac:dyDescent="0.3">
      <c r="C49" s="7" t="s">
        <v>9905</v>
      </c>
      <c r="D49" t="s">
        <v>9713</v>
      </c>
      <c r="E49" s="7">
        <v>21</v>
      </c>
      <c r="H49" s="22"/>
      <c r="I49" t="s">
        <v>9659</v>
      </c>
      <c r="J49" s="7">
        <v>116</v>
      </c>
      <c r="K49" s="22"/>
      <c r="M49" s="17"/>
      <c r="N49" s="6" t="s">
        <v>9916</v>
      </c>
      <c r="O49" s="4">
        <v>116</v>
      </c>
      <c r="P49" s="17"/>
      <c r="Q49" s="11">
        <f t="shared" si="0"/>
        <v>0.13364055299539171</v>
      </c>
      <c r="R49" s="21"/>
    </row>
    <row r="50" spans="3:25" x14ac:dyDescent="0.3">
      <c r="C50" s="7"/>
      <c r="D50" t="s">
        <v>9658</v>
      </c>
      <c r="E50" s="7">
        <v>20</v>
      </c>
      <c r="F50">
        <v>41</v>
      </c>
      <c r="H50" s="7" t="s">
        <v>9906</v>
      </c>
      <c r="I50" t="s">
        <v>9704</v>
      </c>
      <c r="J50" s="7">
        <v>291</v>
      </c>
      <c r="K50" s="7">
        <v>291</v>
      </c>
      <c r="M50" s="4" t="s">
        <v>9906</v>
      </c>
      <c r="N50" s="6" t="s">
        <v>9917</v>
      </c>
      <c r="O50" s="4">
        <v>291</v>
      </c>
      <c r="P50" s="4">
        <v>291</v>
      </c>
      <c r="Q50" s="11">
        <f t="shared" si="0"/>
        <v>0.33525345622119818</v>
      </c>
      <c r="R50" s="11">
        <f>P50/868</f>
        <v>0.33525345622119818</v>
      </c>
    </row>
    <row r="51" spans="3:25" x14ac:dyDescent="0.3">
      <c r="C51" s="7"/>
      <c r="D51"/>
      <c r="H51" s="22" t="s">
        <v>9908</v>
      </c>
      <c r="I51" s="6" t="s">
        <v>9818</v>
      </c>
      <c r="J51" s="4">
        <v>25</v>
      </c>
      <c r="K51" s="22" t="s">
        <v>9911</v>
      </c>
      <c r="M51" s="17" t="s">
        <v>9908</v>
      </c>
      <c r="N51" s="6" t="s">
        <v>9918</v>
      </c>
      <c r="O51" s="4">
        <v>25</v>
      </c>
      <c r="P51" s="18">
        <v>108</v>
      </c>
      <c r="Q51" s="11">
        <f t="shared" si="0"/>
        <v>2.880184331797235E-2</v>
      </c>
      <c r="R51" s="21">
        <f>P51/868</f>
        <v>0.12442396313364056</v>
      </c>
    </row>
    <row r="52" spans="3:25" x14ac:dyDescent="0.3">
      <c r="C52" s="7" t="s">
        <v>9908</v>
      </c>
      <c r="D52" s="6" t="s">
        <v>9818</v>
      </c>
      <c r="E52" s="4">
        <v>25</v>
      </c>
      <c r="H52" s="22"/>
      <c r="I52" t="s">
        <v>9655</v>
      </c>
      <c r="J52" s="7">
        <v>47</v>
      </c>
      <c r="K52" s="22"/>
      <c r="M52" s="17"/>
      <c r="N52" s="6" t="s">
        <v>9919</v>
      </c>
      <c r="O52" s="4">
        <v>47</v>
      </c>
      <c r="P52" s="19"/>
      <c r="Q52" s="11">
        <f t="shared" si="0"/>
        <v>5.414746543778802E-2</v>
      </c>
      <c r="R52" s="21"/>
    </row>
    <row r="53" spans="3:25" x14ac:dyDescent="0.3">
      <c r="C53" s="7"/>
      <c r="D53" t="s">
        <v>9655</v>
      </c>
      <c r="E53" s="7">
        <v>47</v>
      </c>
      <c r="H53" s="22"/>
      <c r="I53" t="s">
        <v>9678</v>
      </c>
      <c r="J53" s="7">
        <v>36</v>
      </c>
      <c r="K53" s="22"/>
      <c r="M53" s="17"/>
      <c r="N53" s="6" t="s">
        <v>9920</v>
      </c>
      <c r="O53" s="4">
        <v>36</v>
      </c>
      <c r="P53" s="20"/>
      <c r="Q53" s="11">
        <f t="shared" si="0"/>
        <v>4.1474654377880185E-2</v>
      </c>
      <c r="R53" s="21"/>
    </row>
    <row r="54" spans="3:25" ht="16.2" x14ac:dyDescent="0.3">
      <c r="C54" s="7"/>
      <c r="D54" t="s">
        <v>9678</v>
      </c>
      <c r="E54" s="7">
        <v>36</v>
      </c>
      <c r="H54" s="7"/>
      <c r="J54" s="7"/>
      <c r="O54" s="7"/>
      <c r="T54" s="9" t="s">
        <v>9924</v>
      </c>
      <c r="U54" s="9" t="s">
        <v>9922</v>
      </c>
      <c r="V54" s="9" t="s">
        <v>9906</v>
      </c>
      <c r="W54" s="9" t="s">
        <v>9932</v>
      </c>
      <c r="X54" s="9" t="s">
        <v>9933</v>
      </c>
      <c r="Y54" s="9" t="s">
        <v>9934</v>
      </c>
    </row>
    <row r="55" spans="3:25" x14ac:dyDescent="0.3">
      <c r="C55" s="7"/>
      <c r="D55" t="s">
        <v>9683</v>
      </c>
      <c r="E55" s="7">
        <v>3</v>
      </c>
      <c r="F55">
        <v>111</v>
      </c>
      <c r="T55" s="6" t="s">
        <v>9929</v>
      </c>
      <c r="U55" s="4">
        <v>440</v>
      </c>
      <c r="V55" s="4">
        <v>434</v>
      </c>
      <c r="W55" s="4">
        <f>440-434</f>
        <v>6</v>
      </c>
      <c r="X55" s="4">
        <v>36</v>
      </c>
      <c r="Y55" s="6">
        <f>36/434</f>
        <v>8.294930875576037E-2</v>
      </c>
    </row>
    <row r="56" spans="3:25" x14ac:dyDescent="0.3">
      <c r="C56" s="7"/>
      <c r="D56"/>
      <c r="I56" s="7"/>
      <c r="J56" s="7"/>
      <c r="K56" s="7"/>
      <c r="L56" s="7"/>
      <c r="T56" s="6" t="s">
        <v>9930</v>
      </c>
      <c r="U56" s="4">
        <v>428</v>
      </c>
      <c r="V56" s="4">
        <v>434</v>
      </c>
      <c r="W56" s="4">
        <f>428-434</f>
        <v>-6</v>
      </c>
      <c r="X56" s="4">
        <v>36</v>
      </c>
      <c r="Y56" s="6">
        <f>36/434</f>
        <v>8.294930875576037E-2</v>
      </c>
    </row>
    <row r="57" spans="3:25" ht="16.2" x14ac:dyDescent="0.3">
      <c r="C57" s="7" t="s">
        <v>9907</v>
      </c>
      <c r="D57" t="s">
        <v>9665</v>
      </c>
      <c r="E57" s="7">
        <v>25</v>
      </c>
      <c r="H57" s="7" t="s">
        <v>9905</v>
      </c>
      <c r="I57" s="7" t="s">
        <v>9912</v>
      </c>
      <c r="J57" s="7">
        <v>21</v>
      </c>
      <c r="K57" s="7">
        <v>20</v>
      </c>
      <c r="L57" s="7">
        <v>41</v>
      </c>
      <c r="M57" s="9" t="s">
        <v>9924</v>
      </c>
      <c r="N57" s="9" t="s">
        <v>9922</v>
      </c>
      <c r="O57" s="4" t="s">
        <v>9906</v>
      </c>
      <c r="P57" s="4" t="s">
        <v>9925</v>
      </c>
      <c r="Q57" s="4" t="s">
        <v>9926</v>
      </c>
      <c r="R57" s="4" t="s">
        <v>9927</v>
      </c>
      <c r="W57" s="9">
        <f>SUM(W55:W56)</f>
        <v>0</v>
      </c>
      <c r="X57" s="8"/>
      <c r="Y57" s="16">
        <f>SUM(Y55:Y56)</f>
        <v>0.16589861751152074</v>
      </c>
    </row>
    <row r="58" spans="3:25" x14ac:dyDescent="0.3">
      <c r="C58" s="7"/>
      <c r="D58" t="s">
        <v>9675</v>
      </c>
      <c r="E58" s="7">
        <v>31</v>
      </c>
      <c r="F58">
        <v>56</v>
      </c>
      <c r="H58" s="7" t="s">
        <v>9909</v>
      </c>
      <c r="I58" s="7"/>
      <c r="J58" s="7"/>
      <c r="K58" s="7"/>
      <c r="L58" s="7"/>
      <c r="M58" s="17" t="s">
        <v>9905</v>
      </c>
      <c r="N58" s="17">
        <v>41</v>
      </c>
      <c r="O58" s="17">
        <v>144.66999999999999</v>
      </c>
      <c r="P58" s="17">
        <f>41-144.67</f>
        <v>-103.66999999999999</v>
      </c>
      <c r="Q58" s="17">
        <v>10747.47</v>
      </c>
      <c r="R58" s="23">
        <f>Q58/144.67</f>
        <v>74.289555540194925</v>
      </c>
    </row>
    <row r="59" spans="3:25" x14ac:dyDescent="0.3">
      <c r="C59" s="7"/>
      <c r="D59"/>
      <c r="H59" s="7"/>
      <c r="I59" s="7"/>
      <c r="J59" s="7"/>
      <c r="K59" s="7"/>
      <c r="L59" s="7"/>
      <c r="M59" s="17"/>
      <c r="N59" s="17"/>
      <c r="O59" s="17"/>
      <c r="P59" s="17"/>
      <c r="Q59" s="17"/>
      <c r="R59" s="23"/>
    </row>
    <row r="60" spans="3:25" x14ac:dyDescent="0.3">
      <c r="C60" s="7" t="s">
        <v>9906</v>
      </c>
      <c r="D60" t="s">
        <v>9704</v>
      </c>
      <c r="E60" s="7">
        <v>291</v>
      </c>
      <c r="F60">
        <v>291</v>
      </c>
      <c r="H60" s="7"/>
      <c r="I60" s="7"/>
      <c r="J60" s="7"/>
      <c r="K60" s="7"/>
      <c r="L60" s="7"/>
      <c r="M60" s="4" t="s">
        <v>9909</v>
      </c>
      <c r="N60" s="4">
        <v>53</v>
      </c>
      <c r="O60" s="4">
        <v>144.66999999999999</v>
      </c>
      <c r="P60" s="4">
        <f>53-144.67</f>
        <v>-91.669999999999987</v>
      </c>
      <c r="Q60" s="4">
        <v>9403.39</v>
      </c>
      <c r="R60" s="13">
        <f>Q60/144.67</f>
        <v>64.99889403469966</v>
      </c>
    </row>
    <row r="61" spans="3:25" x14ac:dyDescent="0.3">
      <c r="D61"/>
      <c r="H61" s="7"/>
      <c r="I61" s="7"/>
      <c r="J61" s="7"/>
      <c r="K61" s="7"/>
      <c r="L61" s="7"/>
      <c r="M61" s="18" t="s">
        <v>9907</v>
      </c>
      <c r="N61" s="17">
        <v>56</v>
      </c>
      <c r="O61" s="17">
        <v>144.66999999999999</v>
      </c>
      <c r="P61" s="17">
        <f>56-144.67</f>
        <v>-88.669999999999987</v>
      </c>
      <c r="Q61" s="17">
        <v>7862.37</v>
      </c>
      <c r="R61" s="23">
        <f>Q61/144.67</f>
        <v>54.346927490150001</v>
      </c>
    </row>
    <row r="62" spans="3:25" x14ac:dyDescent="0.3">
      <c r="H62" s="7"/>
      <c r="I62" s="7"/>
      <c r="J62" s="7"/>
      <c r="K62" s="7"/>
      <c r="L62" s="7"/>
      <c r="M62" s="20"/>
      <c r="N62" s="17"/>
      <c r="O62" s="17"/>
      <c r="P62" s="17"/>
      <c r="Q62" s="17"/>
      <c r="R62" s="23"/>
    </row>
    <row r="63" spans="3:25" x14ac:dyDescent="0.3">
      <c r="H63" s="7"/>
      <c r="I63" s="7"/>
      <c r="J63" s="7"/>
      <c r="K63" s="7"/>
      <c r="L63" s="7"/>
      <c r="M63" s="17" t="s">
        <v>9910</v>
      </c>
      <c r="N63" s="17">
        <v>319</v>
      </c>
      <c r="O63" s="17">
        <v>144.66999999999999</v>
      </c>
      <c r="P63" s="17">
        <f>319-144.67</f>
        <v>174.33</v>
      </c>
      <c r="Q63" s="17">
        <v>30390.95</v>
      </c>
      <c r="R63" s="23">
        <f>Q63/144.67</f>
        <v>210.07085090205297</v>
      </c>
    </row>
    <row r="64" spans="3:25" x14ac:dyDescent="0.3">
      <c r="H64" s="7"/>
      <c r="I64" s="7"/>
      <c r="J64" s="7"/>
      <c r="K64" s="7"/>
      <c r="L64" s="7"/>
      <c r="M64" s="17"/>
      <c r="N64" s="17"/>
      <c r="O64" s="17"/>
      <c r="P64" s="17"/>
      <c r="Q64" s="17"/>
      <c r="R64" s="23"/>
    </row>
    <row r="65" spans="8:26" x14ac:dyDescent="0.3">
      <c r="H65" s="7"/>
      <c r="I65" s="7"/>
      <c r="J65" s="7"/>
      <c r="K65" s="7"/>
      <c r="L65" s="7"/>
      <c r="M65" s="4" t="s">
        <v>9906</v>
      </c>
      <c r="N65" s="4">
        <v>291</v>
      </c>
      <c r="O65" s="4">
        <v>144.66999999999999</v>
      </c>
      <c r="P65" s="12">
        <f>291-144.67</f>
        <v>146.33000000000001</v>
      </c>
      <c r="Q65" s="4">
        <v>21412.47</v>
      </c>
      <c r="R65" s="13">
        <f>Q65/144.67</f>
        <v>148.00905509089654</v>
      </c>
      <c r="Z65" t="s">
        <v>9905</v>
      </c>
    </row>
    <row r="66" spans="8:26" x14ac:dyDescent="0.3">
      <c r="M66" s="17" t="s">
        <v>9908</v>
      </c>
      <c r="N66" s="18">
        <v>108</v>
      </c>
      <c r="O66" s="17">
        <v>144.66999999999999</v>
      </c>
      <c r="P66" s="17">
        <f>108-144.67</f>
        <v>-36.669999999999987</v>
      </c>
      <c r="Q66" s="17">
        <v>1344.69</v>
      </c>
      <c r="R66" s="23">
        <f>Q66/144.67</f>
        <v>9.2948779982028071</v>
      </c>
    </row>
    <row r="67" spans="8:26" x14ac:dyDescent="0.3">
      <c r="M67" s="17"/>
      <c r="N67" s="19"/>
      <c r="O67" s="17"/>
      <c r="P67" s="17"/>
      <c r="Q67" s="17"/>
      <c r="R67" s="23"/>
    </row>
    <row r="68" spans="8:26" x14ac:dyDescent="0.3">
      <c r="M68" s="17"/>
      <c r="N68" s="20"/>
      <c r="O68" s="17"/>
      <c r="P68" s="17"/>
      <c r="Q68" s="17"/>
      <c r="R68" s="23"/>
    </row>
    <row r="69" spans="8:26" x14ac:dyDescent="0.3">
      <c r="N69" s="3">
        <v>868</v>
      </c>
      <c r="P69" s="3">
        <f>P58+P60+P61+P63+P65+P66</f>
        <v>-1.9999999999953388E-2</v>
      </c>
      <c r="R69" s="14">
        <f>R58+R60+R61+R63+R65+R66</f>
        <v>561.01016105619692</v>
      </c>
    </row>
    <row r="72" spans="8:26" x14ac:dyDescent="0.3">
      <c r="M72" s="7" t="s">
        <v>9928</v>
      </c>
      <c r="N72" s="15">
        <v>5</v>
      </c>
    </row>
  </sheetData>
  <sortState xmlns:xlrd2="http://schemas.microsoft.com/office/spreadsheetml/2017/richdata2" ref="A2:D35">
    <sortCondition descending="1" ref="D2:D35"/>
  </sortState>
  <mergeCells count="43">
    <mergeCell ref="Q58:Q59"/>
    <mergeCell ref="Q61:Q62"/>
    <mergeCell ref="Q63:Q64"/>
    <mergeCell ref="Q66:Q68"/>
    <mergeCell ref="R58:R59"/>
    <mergeCell ref="R61:R62"/>
    <mergeCell ref="R63:R64"/>
    <mergeCell ref="R66:R68"/>
    <mergeCell ref="O58:O59"/>
    <mergeCell ref="O61:O62"/>
    <mergeCell ref="O63:O64"/>
    <mergeCell ref="O66:O68"/>
    <mergeCell ref="P58:P59"/>
    <mergeCell ref="P61:P62"/>
    <mergeCell ref="P63:P64"/>
    <mergeCell ref="P66:P68"/>
    <mergeCell ref="M58:M59"/>
    <mergeCell ref="M61:M62"/>
    <mergeCell ref="M63:M64"/>
    <mergeCell ref="M66:M68"/>
    <mergeCell ref="N58:N59"/>
    <mergeCell ref="N61:N62"/>
    <mergeCell ref="N63:N64"/>
    <mergeCell ref="N66:N68"/>
    <mergeCell ref="K43:K44"/>
    <mergeCell ref="K46:K47"/>
    <mergeCell ref="K51:K53"/>
    <mergeCell ref="H51:H53"/>
    <mergeCell ref="K48:K49"/>
    <mergeCell ref="H48:H49"/>
    <mergeCell ref="H43:H44"/>
    <mergeCell ref="M51:M53"/>
    <mergeCell ref="P51:P53"/>
    <mergeCell ref="R43:R44"/>
    <mergeCell ref="R46:R47"/>
    <mergeCell ref="R48:R49"/>
    <mergeCell ref="R51:R53"/>
    <mergeCell ref="M43:M44"/>
    <mergeCell ref="P43:P44"/>
    <mergeCell ref="P46:P47"/>
    <mergeCell ref="M48:M49"/>
    <mergeCell ref="P48:P49"/>
    <mergeCell ref="M46:M4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Attack Data</vt:lpstr>
      <vt:lpstr>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Godwin Sadjere</dc:creator>
  <cp:lastModifiedBy>Godwin Sadjere</cp:lastModifiedBy>
  <dcterms:created xsi:type="dcterms:W3CDTF">2022-06-13T09:12:20Z</dcterms:created>
  <dcterms:modified xsi:type="dcterms:W3CDTF">2025-12-31T21:53:05Z</dcterms:modified>
</cp:coreProperties>
</file>